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studentmdh-my.sharepoint.com/personal/karin_seger_mdu_se/Documents/Privat/Enskild firma/Ridsportförbundet bok 2021/Utvecklade mallar/"/>
    </mc:Choice>
  </mc:AlternateContent>
  <xr:revisionPtr revIDLastSave="1685" documentId="8_{9C8F48C2-2865-4CBC-A167-149B017000D7}" xr6:coauthVersionLast="47" xr6:coauthVersionMax="47" xr10:uidLastSave="{68B2192F-0ECB-40ED-A9D0-33F1487E669A}"/>
  <bookViews>
    <workbookView xWindow="-108" yWindow="-108" windowWidth="30936" windowHeight="16896" tabRatio="783" xr2:uid="{640E0FEA-B53B-46D4-A4A5-6E6E8D85A86D}"/>
  </bookViews>
  <sheets>
    <sheet name="Budget &amp; utfall" sheetId="1" r:id="rId1"/>
    <sheet name="Uppstallning (3170 &amp; 4170)" sheetId="3" r:id="rId2"/>
    <sheet name="Arvode domare (konto 4150)" sheetId="4" r:id="rId3"/>
    <sheet name="Veterinäravgift (3154 &amp; 4154)  " sheetId="2" r:id="rId4"/>
    <sheet name="Priser (konto 4120)" sheetId="5" r:id="rId5"/>
    <sheet name="Kiosk café  funktionärer (4512)" sheetId="7" r:id="rId6"/>
    <sheet name="Ridbanor (konto 5621, 5071+lön)" sheetId="6" r:id="rId7"/>
  </sheets>
  <definedNames>
    <definedName name="_xlnm.Print_Area" localSheetId="0">'Budget &amp; utfall'!$A$4:$N$79</definedName>
    <definedName name="_xlnm.Print_Area" localSheetId="4">'Priser (konto 4120)'!$A$1:$K$138</definedName>
    <definedName name="_xlnm.Print_Area" localSheetId="6">'Ridbanor (konto 5621, 5071+lön)'!$A$1:$K$37</definedName>
    <definedName name="_xlnm.Print_Area" localSheetId="1">'Uppstallning (3170 &amp; 4170)'!$A$2:$K$30</definedName>
    <definedName name="_xlnm.Print_Area" localSheetId="3">'Veterinäravgift (3154 &amp; 4154)  '!$A$2:$K$29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1" l="1"/>
  <c r="F47" i="1"/>
  <c r="H47" i="1"/>
  <c r="I47" i="1"/>
  <c r="J47" i="1"/>
  <c r="K47" i="1"/>
  <c r="L47" i="1"/>
  <c r="M47" i="1"/>
  <c r="D47" i="1"/>
  <c r="E39" i="1"/>
  <c r="F39" i="1"/>
  <c r="H39" i="1"/>
  <c r="I39" i="1"/>
  <c r="J39" i="1"/>
  <c r="K39" i="1"/>
  <c r="L39" i="1"/>
  <c r="M39" i="1"/>
  <c r="D39" i="1"/>
  <c r="F11" i="6"/>
  <c r="G11" i="6"/>
  <c r="H11" i="6"/>
  <c r="I11" i="6"/>
  <c r="J11" i="6"/>
  <c r="K11" i="6"/>
  <c r="B11" i="6"/>
  <c r="C11" i="6"/>
  <c r="D11" i="6"/>
  <c r="E11" i="6"/>
  <c r="G39" i="1" s="1"/>
  <c r="K16" i="6"/>
  <c r="J16" i="6"/>
  <c r="I16" i="6"/>
  <c r="H16" i="6"/>
  <c r="G16" i="6"/>
  <c r="F16" i="6"/>
  <c r="E16" i="6"/>
  <c r="G47" i="1" s="1"/>
  <c r="D16" i="6"/>
  <c r="C16" i="6"/>
  <c r="B16" i="6"/>
  <c r="E29" i="1"/>
  <c r="F29" i="1"/>
  <c r="H29" i="1"/>
  <c r="I29" i="1"/>
  <c r="J29" i="1"/>
  <c r="K29" i="1"/>
  <c r="L29" i="1"/>
  <c r="M29" i="1"/>
  <c r="D29" i="1"/>
  <c r="F27" i="4"/>
  <c r="G27" i="4"/>
  <c r="H27" i="4"/>
  <c r="I27" i="4"/>
  <c r="J27" i="4"/>
  <c r="K27" i="4"/>
  <c r="B27" i="4"/>
  <c r="C27" i="4"/>
  <c r="D27" i="4"/>
  <c r="E71" i="1"/>
  <c r="F71" i="1"/>
  <c r="H71" i="1"/>
  <c r="I71" i="1"/>
  <c r="J71" i="1"/>
  <c r="K71" i="1"/>
  <c r="L71" i="1"/>
  <c r="M71" i="1"/>
  <c r="D71" i="1"/>
  <c r="C10" i="7"/>
  <c r="D10" i="7"/>
  <c r="E10" i="7"/>
  <c r="G71" i="1" s="1"/>
  <c r="F10" i="7"/>
  <c r="G10" i="7"/>
  <c r="H10" i="7"/>
  <c r="I10" i="7"/>
  <c r="J10" i="7"/>
  <c r="K10" i="7"/>
  <c r="B10" i="7"/>
  <c r="K3" i="7"/>
  <c r="J3" i="7"/>
  <c r="I3" i="7"/>
  <c r="H3" i="7"/>
  <c r="G3" i="7"/>
  <c r="F3" i="7"/>
  <c r="E3" i="7"/>
  <c r="D3" i="7"/>
  <c r="C3" i="7"/>
  <c r="B3" i="7"/>
  <c r="E51" i="1"/>
  <c r="F51" i="1"/>
  <c r="G51" i="1"/>
  <c r="H51" i="1"/>
  <c r="I51" i="1"/>
  <c r="J51" i="1"/>
  <c r="K51" i="1"/>
  <c r="L51" i="1"/>
  <c r="M51" i="1"/>
  <c r="D51" i="1"/>
  <c r="E49" i="1"/>
  <c r="F49" i="1"/>
  <c r="G49" i="1"/>
  <c r="H49" i="1"/>
  <c r="I49" i="1"/>
  <c r="J49" i="1"/>
  <c r="K49" i="1"/>
  <c r="L49" i="1"/>
  <c r="M49" i="1"/>
  <c r="E50" i="1"/>
  <c r="F50" i="1"/>
  <c r="G50" i="1"/>
  <c r="H50" i="1"/>
  <c r="I50" i="1"/>
  <c r="J50" i="1"/>
  <c r="K50" i="1"/>
  <c r="L50" i="1"/>
  <c r="M50" i="1"/>
  <c r="D50" i="1"/>
  <c r="D49" i="1"/>
  <c r="K27" i="6"/>
  <c r="J27" i="6"/>
  <c r="I27" i="6"/>
  <c r="H27" i="6"/>
  <c r="G27" i="6"/>
  <c r="F27" i="6"/>
  <c r="E27" i="6"/>
  <c r="D27" i="6"/>
  <c r="C27" i="6"/>
  <c r="B27" i="6"/>
  <c r="B24" i="6"/>
  <c r="K24" i="6"/>
  <c r="J24" i="6"/>
  <c r="I24" i="6"/>
  <c r="H24" i="6"/>
  <c r="G24" i="6"/>
  <c r="F24" i="6"/>
  <c r="E24" i="6"/>
  <c r="D24" i="6"/>
  <c r="C24" i="6"/>
  <c r="C21" i="6"/>
  <c r="D21" i="6"/>
  <c r="E21" i="6"/>
  <c r="F21" i="6"/>
  <c r="G21" i="6"/>
  <c r="H21" i="6"/>
  <c r="I21" i="6"/>
  <c r="J21" i="6"/>
  <c r="K21" i="6"/>
  <c r="B21" i="6"/>
  <c r="K3" i="6"/>
  <c r="J3" i="6"/>
  <c r="I3" i="6"/>
  <c r="H3" i="6"/>
  <c r="G3" i="6"/>
  <c r="F3" i="6"/>
  <c r="E3" i="6"/>
  <c r="D3" i="6"/>
  <c r="C3" i="6"/>
  <c r="B3" i="6"/>
  <c r="T68" i="6"/>
  <c r="T66" i="6"/>
  <c r="T64" i="6"/>
  <c r="C25" i="3"/>
  <c r="C27" i="3" s="1"/>
  <c r="D25" i="3"/>
  <c r="D27" i="3" s="1"/>
  <c r="E25" i="3"/>
  <c r="E27" i="3" s="1"/>
  <c r="F25" i="3"/>
  <c r="F27" i="3" s="1"/>
  <c r="G25" i="3"/>
  <c r="G27" i="3" s="1"/>
  <c r="H25" i="3"/>
  <c r="H27" i="3" s="1"/>
  <c r="I25" i="3"/>
  <c r="I27" i="3" s="1"/>
  <c r="J25" i="3"/>
  <c r="J27" i="3" s="1"/>
  <c r="K25" i="3"/>
  <c r="K27" i="3" s="1"/>
  <c r="C18" i="3"/>
  <c r="D18" i="3"/>
  <c r="D20" i="3" s="1"/>
  <c r="E18" i="3"/>
  <c r="E20" i="3" s="1"/>
  <c r="E21" i="3" s="1"/>
  <c r="F18" i="3"/>
  <c r="F20" i="3" s="1"/>
  <c r="G18" i="3"/>
  <c r="G20" i="3" s="1"/>
  <c r="I33" i="1" s="1"/>
  <c r="H18" i="3"/>
  <c r="H20" i="3" s="1"/>
  <c r="I18" i="3"/>
  <c r="I20" i="3" s="1"/>
  <c r="K33" i="1" s="1"/>
  <c r="J18" i="3"/>
  <c r="J20" i="3" s="1"/>
  <c r="J21" i="3" s="1"/>
  <c r="K18" i="3"/>
  <c r="C20" i="3"/>
  <c r="C21" i="3" s="1"/>
  <c r="K20" i="3"/>
  <c r="K21" i="3" s="1"/>
  <c r="B25" i="3"/>
  <c r="B27" i="3" s="1"/>
  <c r="B18" i="3"/>
  <c r="B20" i="3" s="1"/>
  <c r="B21" i="3" s="1"/>
  <c r="K130" i="5"/>
  <c r="J130" i="5"/>
  <c r="I130" i="5"/>
  <c r="H130" i="5"/>
  <c r="G130" i="5"/>
  <c r="F130" i="5"/>
  <c r="E130" i="5"/>
  <c r="D130" i="5"/>
  <c r="C130" i="5"/>
  <c r="B130" i="5"/>
  <c r="K129" i="5"/>
  <c r="K131" i="5" s="1"/>
  <c r="J129" i="5"/>
  <c r="I129" i="5"/>
  <c r="H129" i="5"/>
  <c r="H131" i="5" s="1"/>
  <c r="G129" i="5"/>
  <c r="F129" i="5"/>
  <c r="E129" i="5"/>
  <c r="D129" i="5"/>
  <c r="C129" i="5"/>
  <c r="C131" i="5" s="1"/>
  <c r="B129" i="5"/>
  <c r="B118" i="5"/>
  <c r="K118" i="5"/>
  <c r="J118" i="5"/>
  <c r="I118" i="5"/>
  <c r="H118" i="5"/>
  <c r="G118" i="5"/>
  <c r="F118" i="5"/>
  <c r="E118" i="5"/>
  <c r="D118" i="5"/>
  <c r="C118" i="5"/>
  <c r="K117" i="5"/>
  <c r="J117" i="5"/>
  <c r="I117" i="5"/>
  <c r="H117" i="5"/>
  <c r="H119" i="5" s="1"/>
  <c r="G117" i="5"/>
  <c r="F117" i="5"/>
  <c r="E117" i="5"/>
  <c r="D117" i="5"/>
  <c r="C117" i="5"/>
  <c r="B117" i="5"/>
  <c r="K106" i="5"/>
  <c r="J106" i="5"/>
  <c r="I106" i="5"/>
  <c r="H106" i="5"/>
  <c r="G106" i="5"/>
  <c r="F106" i="5"/>
  <c r="E106" i="5"/>
  <c r="D106" i="5"/>
  <c r="C106" i="5"/>
  <c r="B106" i="5"/>
  <c r="K105" i="5"/>
  <c r="K107" i="5" s="1"/>
  <c r="J105" i="5"/>
  <c r="I105" i="5"/>
  <c r="H105" i="5"/>
  <c r="G105" i="5"/>
  <c r="F105" i="5"/>
  <c r="E105" i="5"/>
  <c r="D105" i="5"/>
  <c r="C105" i="5"/>
  <c r="C107" i="5" s="1"/>
  <c r="B105" i="5"/>
  <c r="K94" i="5"/>
  <c r="J94" i="5"/>
  <c r="I94" i="5"/>
  <c r="H94" i="5"/>
  <c r="G94" i="5"/>
  <c r="F94" i="5"/>
  <c r="E94" i="5"/>
  <c r="D94" i="5"/>
  <c r="C94" i="5"/>
  <c r="B94" i="5"/>
  <c r="K93" i="5"/>
  <c r="J93" i="5"/>
  <c r="I93" i="5"/>
  <c r="H93" i="5"/>
  <c r="G93" i="5"/>
  <c r="G95" i="5" s="1"/>
  <c r="F93" i="5"/>
  <c r="E93" i="5"/>
  <c r="D93" i="5"/>
  <c r="C93" i="5"/>
  <c r="B93" i="5"/>
  <c r="K82" i="5"/>
  <c r="J82" i="5"/>
  <c r="I82" i="5"/>
  <c r="H82" i="5"/>
  <c r="G82" i="5"/>
  <c r="F82" i="5"/>
  <c r="E82" i="5"/>
  <c r="D82" i="5"/>
  <c r="C82" i="5"/>
  <c r="B82" i="5"/>
  <c r="K81" i="5"/>
  <c r="J81" i="5"/>
  <c r="I81" i="5"/>
  <c r="H81" i="5"/>
  <c r="G81" i="5"/>
  <c r="F81" i="5"/>
  <c r="E81" i="5"/>
  <c r="D81" i="5"/>
  <c r="C81" i="5"/>
  <c r="B81" i="5"/>
  <c r="K70" i="5"/>
  <c r="J70" i="5"/>
  <c r="I70" i="5"/>
  <c r="H70" i="5"/>
  <c r="G70" i="5"/>
  <c r="F70" i="5"/>
  <c r="E70" i="5"/>
  <c r="D70" i="5"/>
  <c r="C70" i="5"/>
  <c r="B70" i="5"/>
  <c r="K69" i="5"/>
  <c r="J69" i="5"/>
  <c r="I69" i="5"/>
  <c r="H69" i="5"/>
  <c r="G69" i="5"/>
  <c r="F69" i="5"/>
  <c r="E69" i="5"/>
  <c r="D69" i="5"/>
  <c r="C69" i="5"/>
  <c r="B69" i="5"/>
  <c r="K58" i="5"/>
  <c r="J58" i="5"/>
  <c r="I58" i="5"/>
  <c r="H58" i="5"/>
  <c r="G58" i="5"/>
  <c r="F58" i="5"/>
  <c r="E58" i="5"/>
  <c r="D58" i="5"/>
  <c r="C58" i="5"/>
  <c r="B58" i="5"/>
  <c r="K57" i="5"/>
  <c r="J57" i="5"/>
  <c r="I57" i="5"/>
  <c r="H57" i="5"/>
  <c r="G57" i="5"/>
  <c r="F57" i="5"/>
  <c r="E57" i="5"/>
  <c r="D57" i="5"/>
  <c r="C57" i="5"/>
  <c r="B57" i="5"/>
  <c r="K46" i="5"/>
  <c r="J46" i="5"/>
  <c r="I46" i="5"/>
  <c r="H46" i="5"/>
  <c r="G46" i="5"/>
  <c r="F46" i="5"/>
  <c r="E46" i="5"/>
  <c r="D46" i="5"/>
  <c r="C46" i="5"/>
  <c r="B46" i="5"/>
  <c r="K45" i="5"/>
  <c r="J45" i="5"/>
  <c r="I45" i="5"/>
  <c r="H45" i="5"/>
  <c r="G45" i="5"/>
  <c r="F45" i="5"/>
  <c r="E45" i="5"/>
  <c r="D45" i="5"/>
  <c r="C45" i="5"/>
  <c r="B45" i="5"/>
  <c r="B34" i="5"/>
  <c r="K34" i="5"/>
  <c r="J34" i="5"/>
  <c r="I34" i="5"/>
  <c r="H34" i="5"/>
  <c r="G34" i="5"/>
  <c r="F34" i="5"/>
  <c r="E34" i="5"/>
  <c r="D34" i="5"/>
  <c r="C34" i="5"/>
  <c r="K33" i="5"/>
  <c r="J33" i="5"/>
  <c r="I33" i="5"/>
  <c r="H33" i="5"/>
  <c r="G33" i="5"/>
  <c r="F33" i="5"/>
  <c r="E33" i="5"/>
  <c r="D33" i="5"/>
  <c r="C33" i="5"/>
  <c r="B33" i="5"/>
  <c r="C22" i="5"/>
  <c r="D22" i="5"/>
  <c r="E22" i="5"/>
  <c r="F22" i="5"/>
  <c r="G22" i="5"/>
  <c r="H22" i="5"/>
  <c r="I22" i="5"/>
  <c r="J22" i="5"/>
  <c r="K22" i="5"/>
  <c r="B22" i="5"/>
  <c r="B21" i="5"/>
  <c r="C21" i="5"/>
  <c r="D21" i="5"/>
  <c r="E21" i="5"/>
  <c r="F21" i="5"/>
  <c r="G21" i="5"/>
  <c r="H21" i="5"/>
  <c r="I21" i="5"/>
  <c r="J21" i="5"/>
  <c r="K21" i="5"/>
  <c r="A7" i="5"/>
  <c r="B7" i="5"/>
  <c r="A5" i="5"/>
  <c r="A6" i="5"/>
  <c r="A4" i="5"/>
  <c r="C7" i="5"/>
  <c r="D7" i="5"/>
  <c r="E7" i="5"/>
  <c r="F7" i="5"/>
  <c r="G7" i="5"/>
  <c r="H7" i="5"/>
  <c r="I7" i="5"/>
  <c r="J7" i="5"/>
  <c r="K7" i="5"/>
  <c r="J6" i="5"/>
  <c r="K6" i="5"/>
  <c r="C5" i="5"/>
  <c r="J5" i="5"/>
  <c r="K5" i="5"/>
  <c r="C4" i="5"/>
  <c r="J4" i="5"/>
  <c r="K4" i="5"/>
  <c r="K8" i="5"/>
  <c r="K3" i="5"/>
  <c r="J3" i="5"/>
  <c r="I3" i="5"/>
  <c r="H3" i="5"/>
  <c r="G3" i="5"/>
  <c r="F3" i="5"/>
  <c r="E3" i="5"/>
  <c r="D3" i="5"/>
  <c r="C3" i="5"/>
  <c r="B3" i="5"/>
  <c r="C16" i="2"/>
  <c r="D16" i="2"/>
  <c r="E16" i="2"/>
  <c r="F16" i="2"/>
  <c r="G16" i="2"/>
  <c r="H16" i="2"/>
  <c r="I16" i="2"/>
  <c r="J16" i="2"/>
  <c r="K16" i="2"/>
  <c r="B16" i="2"/>
  <c r="C14" i="2"/>
  <c r="D14" i="2"/>
  <c r="E14" i="2"/>
  <c r="F14" i="2"/>
  <c r="G14" i="2"/>
  <c r="H14" i="2"/>
  <c r="I14" i="2"/>
  <c r="J14" i="2"/>
  <c r="K14" i="2"/>
  <c r="B14" i="2"/>
  <c r="C12" i="2"/>
  <c r="D12" i="2"/>
  <c r="E12" i="2"/>
  <c r="F12" i="2"/>
  <c r="G12" i="2"/>
  <c r="H12" i="2"/>
  <c r="I12" i="2"/>
  <c r="J12" i="2"/>
  <c r="K12" i="2"/>
  <c r="C11" i="2"/>
  <c r="D11" i="2"/>
  <c r="E11" i="2"/>
  <c r="F11" i="2"/>
  <c r="G11" i="2"/>
  <c r="H11" i="2"/>
  <c r="I11" i="2"/>
  <c r="J11" i="2"/>
  <c r="K11" i="2"/>
  <c r="B12" i="2"/>
  <c r="B11" i="2"/>
  <c r="K13" i="4"/>
  <c r="K18" i="4" s="1"/>
  <c r="J13" i="4"/>
  <c r="J18" i="4" s="1"/>
  <c r="A13" i="4"/>
  <c r="K12" i="4"/>
  <c r="J12" i="4"/>
  <c r="I12" i="4"/>
  <c r="I5" i="5" s="1"/>
  <c r="H12" i="4"/>
  <c r="H5" i="5" s="1"/>
  <c r="G12" i="4"/>
  <c r="G5" i="5" s="1"/>
  <c r="F12" i="4"/>
  <c r="F5" i="5" s="1"/>
  <c r="E12" i="4"/>
  <c r="E5" i="5" s="1"/>
  <c r="D12" i="4"/>
  <c r="D5" i="5" s="1"/>
  <c r="C12" i="4"/>
  <c r="B12" i="4"/>
  <c r="B5" i="5" s="1"/>
  <c r="A12" i="4"/>
  <c r="K11" i="4"/>
  <c r="J11" i="4"/>
  <c r="I11" i="4"/>
  <c r="H11" i="4"/>
  <c r="G11" i="4"/>
  <c r="F11" i="4"/>
  <c r="E11" i="4"/>
  <c r="E27" i="4" s="1"/>
  <c r="D11" i="4"/>
  <c r="C11" i="4"/>
  <c r="B11" i="4"/>
  <c r="A11" i="4"/>
  <c r="K3" i="4"/>
  <c r="J3" i="4"/>
  <c r="I3" i="4"/>
  <c r="H3" i="4"/>
  <c r="G3" i="4"/>
  <c r="F3" i="4"/>
  <c r="E3" i="4"/>
  <c r="D3" i="4"/>
  <c r="C3" i="4"/>
  <c r="B3" i="4"/>
  <c r="C76" i="1"/>
  <c r="N18" i="1"/>
  <c r="D9" i="1"/>
  <c r="B13" i="4" s="1"/>
  <c r="B6" i="5" s="1"/>
  <c r="E9" i="1"/>
  <c r="C13" i="4" s="1"/>
  <c r="F9" i="1"/>
  <c r="D13" i="4" s="1"/>
  <c r="K3" i="3"/>
  <c r="J3" i="3"/>
  <c r="I3" i="3"/>
  <c r="H3" i="3"/>
  <c r="G3" i="3"/>
  <c r="F3" i="3"/>
  <c r="E3" i="3"/>
  <c r="D3" i="3"/>
  <c r="C3" i="3"/>
  <c r="B3" i="3"/>
  <c r="D28" i="6" l="1"/>
  <c r="B28" i="6"/>
  <c r="E28" i="6"/>
  <c r="K28" i="6"/>
  <c r="M56" i="1" s="1"/>
  <c r="C28" i="6"/>
  <c r="E56" i="1" s="1"/>
  <c r="I28" i="6"/>
  <c r="K56" i="1" s="1"/>
  <c r="F28" i="6"/>
  <c r="H56" i="1" s="1"/>
  <c r="G28" i="6"/>
  <c r="I56" i="1" s="1"/>
  <c r="J28" i="6"/>
  <c r="J30" i="6" s="1"/>
  <c r="H28" i="6"/>
  <c r="J56" i="1" s="1"/>
  <c r="G56" i="1"/>
  <c r="F21" i="3"/>
  <c r="H33" i="1"/>
  <c r="H21" i="3"/>
  <c r="J33" i="1"/>
  <c r="K29" i="3"/>
  <c r="I29" i="3"/>
  <c r="F33" i="1"/>
  <c r="D21" i="3"/>
  <c r="D29" i="3"/>
  <c r="I21" i="3"/>
  <c r="J29" i="3"/>
  <c r="G21" i="3"/>
  <c r="H29" i="3"/>
  <c r="G29" i="3"/>
  <c r="C29" i="3"/>
  <c r="F29" i="3"/>
  <c r="E119" i="5"/>
  <c r="E29" i="3"/>
  <c r="F56" i="1"/>
  <c r="E30" i="6"/>
  <c r="G36" i="6"/>
  <c r="E36" i="6"/>
  <c r="D56" i="1"/>
  <c r="D36" i="6"/>
  <c r="K36" i="6"/>
  <c r="C36" i="6"/>
  <c r="J36" i="6"/>
  <c r="I36" i="6"/>
  <c r="H36" i="6"/>
  <c r="F36" i="6"/>
  <c r="B36" i="6"/>
  <c r="T73" i="6"/>
  <c r="G33" i="1"/>
  <c r="M33" i="1"/>
  <c r="E33" i="1"/>
  <c r="L33" i="1"/>
  <c r="B29" i="3"/>
  <c r="H17" i="1"/>
  <c r="G17" i="1"/>
  <c r="F17" i="1"/>
  <c r="M17" i="1"/>
  <c r="E17" i="1"/>
  <c r="J17" i="1"/>
  <c r="K17" i="1"/>
  <c r="I17" i="1"/>
  <c r="L17" i="1"/>
  <c r="D17" i="1"/>
  <c r="D33" i="1"/>
  <c r="D18" i="4"/>
  <c r="D6" i="5"/>
  <c r="C18" i="4"/>
  <c r="C6" i="5"/>
  <c r="I4" i="5"/>
  <c r="H4" i="5"/>
  <c r="G4" i="5"/>
  <c r="F4" i="5"/>
  <c r="E4" i="5"/>
  <c r="D4" i="5"/>
  <c r="I133" i="5"/>
  <c r="B135" i="5"/>
  <c r="I107" i="5"/>
  <c r="I131" i="5"/>
  <c r="B4" i="5"/>
  <c r="E133" i="5"/>
  <c r="H133" i="5"/>
  <c r="K135" i="5"/>
  <c r="C135" i="5"/>
  <c r="D135" i="5"/>
  <c r="D133" i="5"/>
  <c r="G135" i="5"/>
  <c r="J133" i="5"/>
  <c r="E135" i="5"/>
  <c r="C119" i="5"/>
  <c r="K119" i="5"/>
  <c r="G133" i="5"/>
  <c r="F119" i="5"/>
  <c r="I135" i="5"/>
  <c r="J135" i="5"/>
  <c r="E131" i="5"/>
  <c r="K133" i="5"/>
  <c r="K134" i="5" s="1"/>
  <c r="C133" i="5"/>
  <c r="F135" i="5"/>
  <c r="F133" i="5"/>
  <c r="B133" i="5"/>
  <c r="H135" i="5"/>
  <c r="J119" i="5"/>
  <c r="D131" i="5"/>
  <c r="B107" i="5"/>
  <c r="J107" i="5"/>
  <c r="B131" i="5"/>
  <c r="J131" i="5"/>
  <c r="G119" i="5"/>
  <c r="B119" i="5"/>
  <c r="G131" i="5"/>
  <c r="H107" i="5"/>
  <c r="F131" i="5"/>
  <c r="D119" i="5"/>
  <c r="I95" i="5"/>
  <c r="E107" i="5"/>
  <c r="I119" i="5"/>
  <c r="H47" i="5"/>
  <c r="H95" i="5"/>
  <c r="D107" i="5"/>
  <c r="E35" i="5"/>
  <c r="G59" i="5"/>
  <c r="C71" i="5"/>
  <c r="K71" i="5"/>
  <c r="G83" i="5"/>
  <c r="G107" i="5"/>
  <c r="D95" i="5"/>
  <c r="F107" i="5"/>
  <c r="F47" i="5"/>
  <c r="F71" i="5"/>
  <c r="B83" i="5"/>
  <c r="J83" i="5"/>
  <c r="F95" i="5"/>
  <c r="E95" i="5"/>
  <c r="K83" i="5"/>
  <c r="H59" i="5"/>
  <c r="D71" i="5"/>
  <c r="H83" i="5"/>
  <c r="B95" i="5"/>
  <c r="J95" i="5"/>
  <c r="E47" i="5"/>
  <c r="I59" i="5"/>
  <c r="I83" i="5"/>
  <c r="C95" i="5"/>
  <c r="K95" i="5"/>
  <c r="C59" i="5"/>
  <c r="K59" i="5"/>
  <c r="C83" i="5"/>
  <c r="E83" i="5"/>
  <c r="B71" i="5"/>
  <c r="J71" i="5"/>
  <c r="F83" i="5"/>
  <c r="D83" i="5"/>
  <c r="G35" i="5"/>
  <c r="J35" i="5"/>
  <c r="B47" i="5"/>
  <c r="F59" i="5"/>
  <c r="I71" i="5"/>
  <c r="I47" i="5"/>
  <c r="G71" i="5"/>
  <c r="J47" i="5"/>
  <c r="H71" i="5"/>
  <c r="G23" i="5"/>
  <c r="D47" i="5"/>
  <c r="B59" i="5"/>
  <c r="J59" i="5"/>
  <c r="E71" i="5"/>
  <c r="D35" i="5"/>
  <c r="E59" i="5"/>
  <c r="I35" i="5"/>
  <c r="D59" i="5"/>
  <c r="C47" i="5"/>
  <c r="K47" i="5"/>
  <c r="G47" i="5"/>
  <c r="B35" i="5"/>
  <c r="H35" i="5"/>
  <c r="C35" i="5"/>
  <c r="K35" i="5"/>
  <c r="F35" i="5"/>
  <c r="J23" i="5"/>
  <c r="D23" i="5"/>
  <c r="I23" i="5"/>
  <c r="H23" i="5"/>
  <c r="F23" i="5"/>
  <c r="K23" i="5"/>
  <c r="C23" i="5"/>
  <c r="E23" i="5"/>
  <c r="B23" i="5"/>
  <c r="B18" i="4"/>
  <c r="B21" i="4" s="1"/>
  <c r="B29" i="4" s="1"/>
  <c r="D15" i="1"/>
  <c r="B8" i="5" s="1"/>
  <c r="J21" i="4"/>
  <c r="J29" i="4" s="1"/>
  <c r="C21" i="4"/>
  <c r="C29" i="4" s="1"/>
  <c r="K21" i="4"/>
  <c r="K29" i="4" s="1"/>
  <c r="D21" i="4"/>
  <c r="D29" i="4" s="1"/>
  <c r="C28" i="2"/>
  <c r="D28" i="2"/>
  <c r="E28" i="2"/>
  <c r="G16" i="1" s="1"/>
  <c r="F28" i="2"/>
  <c r="G28" i="2"/>
  <c r="H28" i="2"/>
  <c r="I28" i="2"/>
  <c r="J28" i="2"/>
  <c r="K28" i="2"/>
  <c r="B28" i="2"/>
  <c r="C9" i="2"/>
  <c r="D9" i="2"/>
  <c r="E9" i="2"/>
  <c r="F9" i="2"/>
  <c r="G9" i="2"/>
  <c r="H9" i="2"/>
  <c r="I9" i="2"/>
  <c r="J9" i="2"/>
  <c r="K9" i="2"/>
  <c r="C8" i="2"/>
  <c r="C21" i="2" s="1"/>
  <c r="D8" i="2"/>
  <c r="D21" i="2" s="1"/>
  <c r="E8" i="2"/>
  <c r="E21" i="2" s="1"/>
  <c r="F8" i="2"/>
  <c r="F21" i="2" s="1"/>
  <c r="G8" i="2"/>
  <c r="G21" i="2" s="1"/>
  <c r="H8" i="2"/>
  <c r="H21" i="2" s="1"/>
  <c r="I8" i="2"/>
  <c r="I21" i="2" s="1"/>
  <c r="J8" i="2"/>
  <c r="J21" i="2" s="1"/>
  <c r="K8" i="2"/>
  <c r="K21" i="2" s="1"/>
  <c r="B9" i="2"/>
  <c r="B8" i="2"/>
  <c r="B21" i="2" s="1"/>
  <c r="B3" i="2"/>
  <c r="A10" i="2"/>
  <c r="A9" i="2"/>
  <c r="A8" i="2"/>
  <c r="C3" i="2"/>
  <c r="D3" i="2"/>
  <c r="E3" i="2"/>
  <c r="F3" i="2"/>
  <c r="G3" i="2"/>
  <c r="H3" i="2"/>
  <c r="I3" i="2"/>
  <c r="J3" i="2"/>
  <c r="K3" i="2"/>
  <c r="K16" i="1" l="1"/>
  <c r="D16" i="1"/>
  <c r="F16" i="1"/>
  <c r="M16" i="1"/>
  <c r="E16" i="1"/>
  <c r="J16" i="1"/>
  <c r="I16" i="1"/>
  <c r="H16" i="1"/>
  <c r="L16" i="1"/>
  <c r="H30" i="6"/>
  <c r="L56" i="1"/>
  <c r="I30" i="6"/>
  <c r="D30" i="6"/>
  <c r="G30" i="6"/>
  <c r="F30" i="6"/>
  <c r="B30" i="6"/>
  <c r="K30" i="6"/>
  <c r="C30" i="6"/>
  <c r="B134" i="5"/>
  <c r="I136" i="5"/>
  <c r="K26" i="1" s="1"/>
  <c r="D136" i="5"/>
  <c r="F26" i="1" s="1"/>
  <c r="E136" i="5"/>
  <c r="G26" i="1" s="1"/>
  <c r="G136" i="5"/>
  <c r="I26" i="1" s="1"/>
  <c r="C136" i="5"/>
  <c r="E26" i="1" s="1"/>
  <c r="B136" i="5"/>
  <c r="D26" i="1" s="1"/>
  <c r="J136" i="5"/>
  <c r="L26" i="1" s="1"/>
  <c r="K136" i="5"/>
  <c r="M26" i="1" s="1"/>
  <c r="F136" i="5"/>
  <c r="H26" i="1" s="1"/>
  <c r="H136" i="5"/>
  <c r="J26" i="1" s="1"/>
  <c r="D76" i="1" l="1"/>
  <c r="N8" i="1"/>
  <c r="G9" i="1"/>
  <c r="E13" i="4" s="1"/>
  <c r="H9" i="1"/>
  <c r="F13" i="4" s="1"/>
  <c r="I9" i="1"/>
  <c r="G13" i="4" s="1"/>
  <c r="J9" i="1"/>
  <c r="H13" i="4" s="1"/>
  <c r="K9" i="1"/>
  <c r="I13" i="4" s="1"/>
  <c r="L9" i="1"/>
  <c r="M9" i="1"/>
  <c r="N10" i="1"/>
  <c r="N7" i="1"/>
  <c r="E13" i="1"/>
  <c r="F13" i="1"/>
  <c r="G13" i="1"/>
  <c r="H13" i="1"/>
  <c r="I13" i="1"/>
  <c r="J13" i="1"/>
  <c r="K13" i="1"/>
  <c r="L13" i="1"/>
  <c r="M13" i="1"/>
  <c r="D13" i="1"/>
  <c r="E12" i="1"/>
  <c r="F12" i="1"/>
  <c r="G12" i="1"/>
  <c r="H12" i="1"/>
  <c r="I12" i="1"/>
  <c r="J12" i="1"/>
  <c r="K12" i="1"/>
  <c r="L12" i="1"/>
  <c r="M12" i="1"/>
  <c r="D12" i="1"/>
  <c r="D65" i="1"/>
  <c r="C61" i="1"/>
  <c r="N16" i="1"/>
  <c r="N19" i="1"/>
  <c r="N20" i="1"/>
  <c r="N21" i="1"/>
  <c r="N25" i="1"/>
  <c r="N26" i="1"/>
  <c r="N27" i="1"/>
  <c r="N28" i="1"/>
  <c r="N30" i="1"/>
  <c r="N32" i="1"/>
  <c r="N33" i="1"/>
  <c r="N34" i="1"/>
  <c r="N35" i="1"/>
  <c r="N36" i="1"/>
  <c r="N37" i="1"/>
  <c r="N38" i="1"/>
  <c r="N39" i="1"/>
  <c r="N40" i="1"/>
  <c r="N41" i="1"/>
  <c r="N42" i="1"/>
  <c r="N43" i="1"/>
  <c r="N44" i="1"/>
  <c r="N45" i="1"/>
  <c r="N46" i="1"/>
  <c r="N47" i="1"/>
  <c r="N48" i="1"/>
  <c r="N49" i="1"/>
  <c r="N50" i="1"/>
  <c r="N51" i="1"/>
  <c r="N52" i="1"/>
  <c r="N53" i="1"/>
  <c r="N54" i="1"/>
  <c r="N55" i="1"/>
  <c r="N56" i="1"/>
  <c r="N57" i="1"/>
  <c r="N58" i="1"/>
  <c r="N60" i="1"/>
  <c r="E76" i="1"/>
  <c r="F76" i="1"/>
  <c r="G76" i="1"/>
  <c r="H76" i="1"/>
  <c r="I76" i="1"/>
  <c r="J76" i="1"/>
  <c r="K76" i="1"/>
  <c r="L76" i="1"/>
  <c r="M76" i="1"/>
  <c r="C22" i="1"/>
  <c r="E66" i="1"/>
  <c r="F66" i="1"/>
  <c r="G66" i="1"/>
  <c r="H66" i="1"/>
  <c r="I66" i="1"/>
  <c r="J66" i="1"/>
  <c r="K66" i="1"/>
  <c r="L66" i="1"/>
  <c r="M66" i="1"/>
  <c r="F65" i="1"/>
  <c r="E65" i="1"/>
  <c r="G65" i="1"/>
  <c r="H65" i="1"/>
  <c r="I65" i="1"/>
  <c r="J65" i="1"/>
  <c r="K65" i="1"/>
  <c r="L65" i="1"/>
  <c r="M65" i="1"/>
  <c r="D66" i="1"/>
  <c r="N69" i="1"/>
  <c r="N70" i="1"/>
  <c r="N71" i="1"/>
  <c r="N72" i="1"/>
  <c r="N68" i="1"/>
  <c r="A24" i="1"/>
  <c r="C63" i="1" l="1"/>
  <c r="C78" i="1" s="1"/>
  <c r="G18" i="4"/>
  <c r="G21" i="4" s="1"/>
  <c r="G29" i="4" s="1"/>
  <c r="G6" i="5"/>
  <c r="F18" i="4"/>
  <c r="F21" i="4" s="1"/>
  <c r="F29" i="4" s="1"/>
  <c r="F6" i="5"/>
  <c r="E18" i="4"/>
  <c r="E21" i="4" s="1"/>
  <c r="E29" i="4" s="1"/>
  <c r="G29" i="1" s="1"/>
  <c r="N29" i="1" s="1"/>
  <c r="E6" i="5"/>
  <c r="H18" i="4"/>
  <c r="H21" i="4" s="1"/>
  <c r="H29" i="4" s="1"/>
  <c r="H6" i="5"/>
  <c r="I18" i="4"/>
  <c r="I21" i="4" s="1"/>
  <c r="I29" i="4" s="1"/>
  <c r="I6" i="5"/>
  <c r="J15" i="1"/>
  <c r="H10" i="2"/>
  <c r="H15" i="2" s="1"/>
  <c r="H18" i="2" s="1"/>
  <c r="H23" i="2" s="1"/>
  <c r="I15" i="1"/>
  <c r="G10" i="2"/>
  <c r="G15" i="2" s="1"/>
  <c r="G18" i="2" s="1"/>
  <c r="G23" i="2" s="1"/>
  <c r="H15" i="1"/>
  <c r="F10" i="2"/>
  <c r="F15" i="2" s="1"/>
  <c r="F18" i="2" s="1"/>
  <c r="F23" i="2" s="1"/>
  <c r="G15" i="1"/>
  <c r="E10" i="2"/>
  <c r="E15" i="2" s="1"/>
  <c r="E18" i="2" s="1"/>
  <c r="E23" i="2" s="1"/>
  <c r="F15" i="1"/>
  <c r="D10" i="2"/>
  <c r="D15" i="2" s="1"/>
  <c r="D18" i="2" s="1"/>
  <c r="D23" i="2" s="1"/>
  <c r="M15" i="1"/>
  <c r="M22" i="1" s="1"/>
  <c r="K10" i="2"/>
  <c r="K15" i="2" s="1"/>
  <c r="K18" i="2" s="1"/>
  <c r="K23" i="2" s="1"/>
  <c r="L15" i="1"/>
  <c r="J10" i="2"/>
  <c r="J15" i="2" s="1"/>
  <c r="J18" i="2" s="1"/>
  <c r="J23" i="2" s="1"/>
  <c r="K15" i="1"/>
  <c r="I10" i="2"/>
  <c r="I15" i="2" s="1"/>
  <c r="I18" i="2" s="1"/>
  <c r="I23" i="2" s="1"/>
  <c r="E15" i="1"/>
  <c r="C10" i="2"/>
  <c r="C15" i="2" s="1"/>
  <c r="C18" i="2" s="1"/>
  <c r="C23" i="2" s="1"/>
  <c r="D22" i="1"/>
  <c r="B10" i="2"/>
  <c r="B15" i="2" s="1"/>
  <c r="B18" i="2" s="1"/>
  <c r="B23" i="2" s="1"/>
  <c r="N76" i="1"/>
  <c r="N9" i="1"/>
  <c r="G30" i="2" l="1"/>
  <c r="G24" i="2"/>
  <c r="C30" i="2"/>
  <c r="C24" i="2"/>
  <c r="K30" i="2"/>
  <c r="K24" i="2"/>
  <c r="H30" i="2"/>
  <c r="H24" i="2"/>
  <c r="I30" i="2"/>
  <c r="I24" i="2"/>
  <c r="B30" i="2"/>
  <c r="B24" i="2"/>
  <c r="D30" i="2"/>
  <c r="D24" i="2"/>
  <c r="E30" i="2"/>
  <c r="E24" i="2"/>
  <c r="J30" i="2"/>
  <c r="J24" i="2"/>
  <c r="F30" i="2"/>
  <c r="F24" i="2"/>
  <c r="L22" i="1"/>
  <c r="J8" i="5"/>
  <c r="J134" i="5" s="1"/>
  <c r="I22" i="1"/>
  <c r="G8" i="5"/>
  <c r="G134" i="5" s="1"/>
  <c r="E22" i="1"/>
  <c r="C8" i="5"/>
  <c r="C134" i="5" s="1"/>
  <c r="F22" i="1"/>
  <c r="D8" i="5"/>
  <c r="D134" i="5" s="1"/>
  <c r="J22" i="1"/>
  <c r="H8" i="5"/>
  <c r="H134" i="5" s="1"/>
  <c r="H22" i="1"/>
  <c r="F8" i="5"/>
  <c r="F134" i="5" s="1"/>
  <c r="G22" i="1"/>
  <c r="E8" i="5"/>
  <c r="E134" i="5" s="1"/>
  <c r="K22" i="1"/>
  <c r="I8" i="5"/>
  <c r="I134" i="5" s="1"/>
  <c r="E31" i="1"/>
  <c r="E61" i="1" s="1"/>
  <c r="G31" i="1"/>
  <c r="G61" i="1" s="1"/>
  <c r="H31" i="1"/>
  <c r="H61" i="1" s="1"/>
  <c r="K31" i="1"/>
  <c r="K61" i="1" s="1"/>
  <c r="D31" i="1"/>
  <c r="I31" i="1"/>
  <c r="I61" i="1" s="1"/>
  <c r="L31" i="1"/>
  <c r="L61" i="1" s="1"/>
  <c r="M31" i="1"/>
  <c r="M61" i="1" s="1"/>
  <c r="M63" i="1" s="1"/>
  <c r="M78" i="1" s="1"/>
  <c r="F31" i="1"/>
  <c r="F61" i="1" s="1"/>
  <c r="J31" i="1"/>
  <c r="J61" i="1" s="1"/>
  <c r="N15" i="1"/>
  <c r="N22" i="1" s="1"/>
  <c r="L63" i="1" l="1"/>
  <c r="L78" i="1" s="1"/>
  <c r="H63" i="1"/>
  <c r="H78" i="1" s="1"/>
  <c r="I63" i="1"/>
  <c r="I78" i="1" s="1"/>
  <c r="J63" i="1"/>
  <c r="J78" i="1" s="1"/>
  <c r="F63" i="1"/>
  <c r="F78" i="1" s="1"/>
  <c r="G63" i="1"/>
  <c r="G78" i="1" s="1"/>
  <c r="E63" i="1"/>
  <c r="E78" i="1" s="1"/>
  <c r="K63" i="1"/>
  <c r="K78" i="1" s="1"/>
  <c r="N31" i="1"/>
  <c r="N61" i="1" s="1"/>
  <c r="N63" i="1" s="1"/>
  <c r="N78" i="1" s="1"/>
  <c r="D61" i="1"/>
  <c r="D63" i="1" s="1"/>
  <c r="D78" i="1" s="1"/>
</calcChain>
</file>

<file path=xl/sharedStrings.xml><?xml version="1.0" encoding="utf-8"?>
<sst xmlns="http://schemas.openxmlformats.org/spreadsheetml/2006/main" count="359" uniqueCount="191">
  <si>
    <t>Summa intäkter</t>
  </si>
  <si>
    <t>Konto</t>
  </si>
  <si>
    <t>Intäkter</t>
  </si>
  <si>
    <t>Kostnader</t>
  </si>
  <si>
    <t>Summa kostnader</t>
  </si>
  <si>
    <t>Sponsorkostnader</t>
  </si>
  <si>
    <t>Reparation &amp; underhåll maskiner/inventarier</t>
  </si>
  <si>
    <t>Löner till kollektivanställda</t>
  </si>
  <si>
    <t>Löner till tjänstemän</t>
  </si>
  <si>
    <t>Lagstadgade sociala avgifter</t>
  </si>
  <si>
    <t>Tävlingsadministration inkl. program</t>
  </si>
  <si>
    <t>Rosett/plakett/övriga priser</t>
  </si>
  <si>
    <t>Övriga kostnader funktionär</t>
  </si>
  <si>
    <t>Avgift i samband med tävling</t>
  </si>
  <si>
    <t>Övriga kostnader tävling</t>
  </si>
  <si>
    <t>Hyra av tävlingsanläggning</t>
  </si>
  <si>
    <t>Underhåll anläggning ridbanor, stall, hagar mm</t>
  </si>
  <si>
    <t>Förbrukningsinventarier (investeringar &lt; ½ basbelopp eller livslängd &lt; 3 år)</t>
  </si>
  <si>
    <t>Förbrukningsmaterial</t>
  </si>
  <si>
    <t>Maskiner och övriga fordonskostnader</t>
  </si>
  <si>
    <t>Drivmedel</t>
  </si>
  <si>
    <t>Bilersättningar, skattefria</t>
  </si>
  <si>
    <t>Bilersättningar, skattepliktiga</t>
  </si>
  <si>
    <t>Avgifter Allsvenska lag</t>
  </si>
  <si>
    <t>Tävling 2</t>
  </si>
  <si>
    <t>Tävling 3</t>
  </si>
  <si>
    <t>Tävling 4</t>
  </si>
  <si>
    <t>Tävling 5</t>
  </si>
  <si>
    <t>Tävling 6</t>
  </si>
  <si>
    <t>Tävling 7</t>
  </si>
  <si>
    <t>Tävling 8</t>
  </si>
  <si>
    <t>Tävling 9</t>
  </si>
  <si>
    <t>Tävling 10</t>
  </si>
  <si>
    <t>Datum</t>
  </si>
  <si>
    <t xml:space="preserve">Tävling 1 </t>
  </si>
  <si>
    <t>Totalt</t>
  </si>
  <si>
    <t>Sponsorintäkter</t>
  </si>
  <si>
    <t>Kiosk/café</t>
  </si>
  <si>
    <t>Stallhyra tävling</t>
  </si>
  <si>
    <t>Veterinäravgift tävling</t>
  </si>
  <si>
    <t>Uppstallningskostnader tävling</t>
  </si>
  <si>
    <t>Löner till timanställda</t>
  </si>
  <si>
    <t>Arvode domare (f-skatt)</t>
  </si>
  <si>
    <t>Arvode banbyggare (f-skatt)</t>
  </si>
  <si>
    <t>Arvode tävlingsveterinär (f-skatt)</t>
  </si>
  <si>
    <t>Gemensamt att fördela</t>
  </si>
  <si>
    <t>Kiosk/café (intäkter)</t>
  </si>
  <si>
    <t>Inköp av kiosk- och serveringsvaror, cafeteria (kostnader)</t>
  </si>
  <si>
    <t>Anskaffningsvärde varor i lager kiosk/café före tävlingens början</t>
  </si>
  <si>
    <t xml:space="preserve">Anskaffningsvärde varor i lager kiosk/café efter tävlingens slut </t>
  </si>
  <si>
    <t>Resultat kiosk/café</t>
  </si>
  <si>
    <t>Resultat tävling (exkl. kiosk/café)</t>
  </si>
  <si>
    <t>Resultat tävling totalt (inkl. kiosk/café)</t>
  </si>
  <si>
    <t>Avskrivningar byggnader</t>
  </si>
  <si>
    <t>Avskrivningar maskiner &amp; inventarier</t>
  </si>
  <si>
    <t>Tävling</t>
  </si>
  <si>
    <t>Antal dagar</t>
  </si>
  <si>
    <t>Antal starter/dag</t>
  </si>
  <si>
    <t>Antal starter totalt</t>
  </si>
  <si>
    <t xml:space="preserve">Startavgift tävling </t>
  </si>
  <si>
    <t>Startavgift (i genomsnitt om olika)</t>
  </si>
  <si>
    <t>Tävling - budget och utfall för kiosk/café</t>
  </si>
  <si>
    <t>Tävling - budget och utfall för tävling</t>
  </si>
  <si>
    <t xml:space="preserve">Kiosk/café försäljning till funktionärer (intäkter) </t>
  </si>
  <si>
    <t>Kiosk/café varor till funktionärer (kostnader)</t>
  </si>
  <si>
    <t>Antal klasser/dag</t>
  </si>
  <si>
    <t>Antal hästar</t>
  </si>
  <si>
    <t>Antal km enkel resa</t>
  </si>
  <si>
    <t>Kostnad (konto 4154)</t>
  </si>
  <si>
    <t>Total ridtid (timmar)</t>
  </si>
  <si>
    <t>Summa resekostnad</t>
  </si>
  <si>
    <t>Ombyggnad/klass (timmar)</t>
  </si>
  <si>
    <t>Restid och administration/dag (timmar)</t>
  </si>
  <si>
    <t>Ridtid/start (sekunder)</t>
  </si>
  <si>
    <t>Summa tid totalt (timmar)</t>
  </si>
  <si>
    <t xml:space="preserve">Timtaxa </t>
  </si>
  <si>
    <t>Intäkt (konto 3154)</t>
  </si>
  <si>
    <t>Ekonomi i ridsportföreningen - Tävling (budget och utfall) per konto</t>
  </si>
  <si>
    <t>Kostnad (konto 4170)</t>
  </si>
  <si>
    <t>Hyreskostnad mobila boxar/st</t>
  </si>
  <si>
    <t>Intäkt (konto 3170)</t>
  </si>
  <si>
    <t>Hyresintäkt/box</t>
  </si>
  <si>
    <t>Kostnad inköp strö/bal</t>
  </si>
  <si>
    <t>Antal mobila boxar</t>
  </si>
  <si>
    <t>Antal boxar i fasta stall</t>
  </si>
  <si>
    <t>Kostnad strö</t>
  </si>
  <si>
    <t>Försäljningspris/bal extra strö</t>
  </si>
  <si>
    <t>Antal sålda balar extra strö</t>
  </si>
  <si>
    <t>Intäkt försäljning extra strö</t>
  </si>
  <si>
    <t>Summa kostnad arvode tävlingsveterinär (konto 4154)</t>
  </si>
  <si>
    <t>Summa intäkt veterinäravgift (konto 3154)</t>
  </si>
  <si>
    <t>Summa intäkt stallhyra tävling (konto 3170)</t>
  </si>
  <si>
    <t>Summa kostnad arvode domare (konto 4150)</t>
  </si>
  <si>
    <t>Timtaxa överdomare</t>
  </si>
  <si>
    <t>Timtaxa domare 1</t>
  </si>
  <si>
    <t>Timtaxa domare 2</t>
  </si>
  <si>
    <t>Timtaxa domare 3</t>
  </si>
  <si>
    <t>Antal km enkel resa överdomare</t>
  </si>
  <si>
    <t>Antal km enkel resa domare 1</t>
  </si>
  <si>
    <t>Antal km enkel resa domare 2</t>
  </si>
  <si>
    <t>Antal km enkel resa domare 3</t>
  </si>
  <si>
    <t>Klass 1</t>
  </si>
  <si>
    <t>Klass 2</t>
  </si>
  <si>
    <t>Klass 3</t>
  </si>
  <si>
    <t>Klass 4</t>
  </si>
  <si>
    <t>Klass 5</t>
  </si>
  <si>
    <t>Antal placerade</t>
  </si>
  <si>
    <t>Summa prispengar</t>
  </si>
  <si>
    <t>Startavgift totalt (konto 3120)</t>
  </si>
  <si>
    <t>Prispengar i % av startavgift</t>
  </si>
  <si>
    <t>Summa kostnad rosett &amp; plakett</t>
  </si>
  <si>
    <t>Summa kostnad priser klass 1</t>
  </si>
  <si>
    <t>Summa kostnad priser klass 2</t>
  </si>
  <si>
    <t>Summa kostnad priser klass 3</t>
  </si>
  <si>
    <t>Summa kostnad priser klass 4</t>
  </si>
  <si>
    <t>Summa kostnad priser klass 5</t>
  </si>
  <si>
    <t>Klass 6</t>
  </si>
  <si>
    <t>Summa kostnad priser klass 6</t>
  </si>
  <si>
    <t>Klass 7</t>
  </si>
  <si>
    <t>Summa kostnad priser klass 7</t>
  </si>
  <si>
    <t>Klass 8</t>
  </si>
  <si>
    <t>Summa kostnad priser klass 8</t>
  </si>
  <si>
    <t>Klass 9</t>
  </si>
  <si>
    <t>Summa kostnad priser klass 9</t>
  </si>
  <si>
    <t>Klass 10</t>
  </si>
  <si>
    <t>Summa kostnad priser klass 10</t>
  </si>
  <si>
    <t>Summa prispengar totalt</t>
  </si>
  <si>
    <t>Summa kostnad rosett &amp; plakett totalt</t>
  </si>
  <si>
    <t>Ev. hyreskostnad boxar i fasta stall/st</t>
  </si>
  <si>
    <t>Inköp antal balar strö</t>
  </si>
  <si>
    <r>
      <t xml:space="preserve">Antal balar strö i lager </t>
    </r>
    <r>
      <rPr>
        <i/>
        <sz val="11"/>
        <color theme="1"/>
        <rFont val="Calibri"/>
        <family val="2"/>
        <scheme val="minor"/>
      </rPr>
      <t>före</t>
    </r>
    <r>
      <rPr>
        <sz val="11"/>
        <color theme="1"/>
        <rFont val="Calibri"/>
        <family val="2"/>
        <scheme val="minor"/>
      </rPr>
      <t xml:space="preserve"> tävlingens början</t>
    </r>
  </si>
  <si>
    <r>
      <t xml:space="preserve">Antal balar strö i lager </t>
    </r>
    <r>
      <rPr>
        <i/>
        <sz val="11"/>
        <color theme="1"/>
        <rFont val="Calibri"/>
        <family val="2"/>
        <scheme val="minor"/>
      </rPr>
      <t>efter</t>
    </r>
    <r>
      <rPr>
        <sz val="11"/>
        <color theme="1"/>
        <rFont val="Calibri"/>
        <family val="2"/>
        <scheme val="minor"/>
      </rPr>
      <t xml:space="preserve"> tävlingens slut</t>
    </r>
  </si>
  <si>
    <t>Resultat uppstallning</t>
  </si>
  <si>
    <t>Antal körda timmar</t>
  </si>
  <si>
    <t>Salt</t>
  </si>
  <si>
    <t>Kostnad (konto 5071)</t>
  </si>
  <si>
    <t>Personal 1 antal arbetade/h</t>
  </si>
  <si>
    <t>Personal 2 antal arbetade/h</t>
  </si>
  <si>
    <t>Personal 3 antal arbetade/h</t>
  </si>
  <si>
    <t>Personal 1 timlön/h (månadslön/165)</t>
  </si>
  <si>
    <t>Personal 2 timlön/h (månadslön/165)</t>
  </si>
  <si>
    <t>Personal 3 timlön/h (månadslön/165)</t>
  </si>
  <si>
    <t>Löner till kollektivanställda (konto 7010)</t>
  </si>
  <si>
    <t>Löner till timanställda (konto 7011)</t>
  </si>
  <si>
    <t>Löner till tjänstemän (konto 7210)</t>
  </si>
  <si>
    <t>Personalkostnad (konto 7010, 7011, 7210, 7510)</t>
  </si>
  <si>
    <t>Summa lön personal 1</t>
  </si>
  <si>
    <t>Summa lön personal 2</t>
  </si>
  <si>
    <t>Summa lön personal 3</t>
  </si>
  <si>
    <t>Ev. belopp kvar att fördela:</t>
  </si>
  <si>
    <t xml:space="preserve">Arbetsgivaravgift (konto 7510) </t>
  </si>
  <si>
    <t>Vatten kostnad/m3</t>
  </si>
  <si>
    <t>Ev. hyreskostnad ridbana</t>
  </si>
  <si>
    <t xml:space="preserve">Påfyllning av material </t>
  </si>
  <si>
    <t>Summa kostnad uppstallning (konto 4170)</t>
  </si>
  <si>
    <t>Summa kostnad underhåll ridbanor (konto 5071)</t>
  </si>
  <si>
    <t>För automatisk överföring till "Budget &amp; utfall": fördela summa lön personal 1-3 ovan på nedanstående konton beroende på om personerna är kollektivanställda, timanställda, eller tjänstemän.</t>
  </si>
  <si>
    <t>Övriga kostnader ridbana</t>
  </si>
  <si>
    <t>Antal funktionärer</t>
  </si>
  <si>
    <t>Kostnad (konto 4512)</t>
  </si>
  <si>
    <t>Summa kostnad kiosk/café funktionärer (konto 4512)</t>
  </si>
  <si>
    <t>Fika fm kostnad/st</t>
  </si>
  <si>
    <t>Lunch kostnad/st</t>
  </si>
  <si>
    <t>Fika em kostnad/st</t>
  </si>
  <si>
    <t>Middag kostnad/st</t>
  </si>
  <si>
    <t>Den här Excel-mallen kan användas för att planera och följa upp det ekonomiska resultatet av tävlingar på detaljnivå. (Det finns en enklare mall på vår webbplats för dig som inte vill/behöver planera eller följa upp på kontonivå.) Vissa konton är specificerade under olika flikar så att ansvaret för tävlingens olika delar kan fördelas mellan olika personer. Spara ner mallen till din dator. Börja med att fylla i datum för tävling, antal dagar, antal starter per dag, samt startavgift under denna flik. Gå därefter vidare till flikarna för uppstallning, arvode domare, veterinäravgift osv. Beloppen under dessa flikar kommer sedan automatiskt att överföras till de blå rutorna under denna flik där du sedan sammanställer totalen. Du använder mallen för både budget och utfall, dvs du fyller i budgeterade belopp när ni planerar tävlingen och sedan ändrar du beloppen till utfall när tävlingen har hållits. I kolumnen "konto" i denna flik fyller du i de konton som är aktuella för tävling och som du hittar i resultatrapporten. Mallen bygger på den kontoplan som finns på vår webbsida, men du kan ändra både kontonummer och benämning så att dessa stämmer överens med de konton som ni använder. Det finns även tomma rader som du kan använda om du behöver det, men tänk på att lägga in alla konton i kronologisk ordning så att du enkelt kan jämföra din budget med resultatrapporten. Om du vill kan du infoga fler rader och/eller fler kolumner genom att klicka på "Ta bort bladets skydd" under fliken "Granska" och därefter infoga. Mallen kommer automatiskt att summera intäkter, kostnader och skillnaden däremellan dvs resultatet i de blå rutorna. (Den här informationstexten visas inte vid eventuell utskrift.)</t>
  </si>
  <si>
    <t>Resultat veterinäravgift</t>
  </si>
  <si>
    <t>Summa personalkostnad ridbanor</t>
  </si>
  <si>
    <t>Kostnad inköp rosett/st</t>
  </si>
  <si>
    <t>Kostnad inköp plakett/st</t>
  </si>
  <si>
    <t>Här beräknas kostnaden för uppstallningen först så att man utifrån den informationen kan fatta beslut om avgiften per box. På så vis kan man enkelt säkerställa att avgiften (dvs hyresintäkten) täcker kostnaden för uppstallningen. Summa kostnad och summa intäkter överförs automatiskt till fliken "Budget &amp; utfall". Mallen kommer automatiskt att beräkna den information som finns i de blå rutorna. (Den här informationstexten visas inte vid eventuell utskrift.)</t>
  </si>
  <si>
    <t>Mallen kommer automatiskt att beräkna den information som finns i de blå rutorna. Summa kostnad överförs automatiskt till fliken "Budget &amp; utfall". Viss information kommer även automatsikt att överföras till fliken "Veterinäravgift". (Den här informationstexten visas inte vid eventuell utskrift.)</t>
  </si>
  <si>
    <t>Här beräknas kostnaden för uppstallningen först så att man utifrån den informationen kan fatta beslut om avgiften per häst. På så vis kan man enkelt säkerställa att avgiften (dvs intäkten) täcker kostnaden. Mallen kommer automatiskt att beräkna den information som finns i de blå rutorna. Summa kostnad och summa intäkt överförs automatiskt till fliken "Budget &amp; utfall". Viss information hämtas även automatsikt från fliken "Arvode domare". (Den här informationstexten visas inte vid eventuell utskrift.)</t>
  </si>
  <si>
    <t>Prispengar 1:a pris</t>
  </si>
  <si>
    <t>Prispengar 2:a pris</t>
  </si>
  <si>
    <t>Prispengar 3:e pris</t>
  </si>
  <si>
    <t>Prispengar 4:e pris</t>
  </si>
  <si>
    <t>Prispengar 5:e pris</t>
  </si>
  <si>
    <t>Prispengar övriga placeringar/st</t>
  </si>
  <si>
    <t>Reseersättning/km</t>
  </si>
  <si>
    <t>Veterinäravgift</t>
  </si>
  <si>
    <t>Kostnad uppstallning per box</t>
  </si>
  <si>
    <t>Kostnad arvode tävlingsveterinär/häst</t>
  </si>
  <si>
    <r>
      <t>Vatten antal m3</t>
    </r>
    <r>
      <rPr>
        <sz val="9"/>
        <color theme="1"/>
        <rFont val="Calibri"/>
        <family val="2"/>
        <scheme val="minor"/>
      </rPr>
      <t xml:space="preserve"> (1 m3 = 1 l vatten/m2,</t>
    </r>
    <r>
      <rPr>
        <vertAlign val="superscript"/>
        <sz val="9"/>
        <color indexed="8"/>
        <rFont val="Helvetica Neue"/>
      </rPr>
      <t xml:space="preserve"> </t>
    </r>
    <r>
      <rPr>
        <sz val="9"/>
        <color theme="1"/>
        <rFont val="Calibri"/>
        <family val="2"/>
        <scheme val="minor"/>
      </rPr>
      <t>motsvarar 0,1 mm regn)</t>
    </r>
  </si>
  <si>
    <t>Drivmedel traktor och harv kostnad/timme</t>
  </si>
  <si>
    <t>Kostnad drivmedel (konto 5621)</t>
  </si>
  <si>
    <t>Summa kostnad drivmedel (konto 5621)</t>
  </si>
  <si>
    <t>Summa kostnad priser totalt (konto 4120)</t>
  </si>
  <si>
    <t>Mallen kommer automatiskt att beräkna den information som finns i de blå rutorna. Viss information hämtas automatsikt från fliken "Budget &amp; utfall" och från fliken "Arvode domare". Summa kostnad överförs automatiskt till fliken "Budget &amp; utfall". Du kan infoga fler klasser genom att klicka på "Ta bort bladets skydd" under fliken "Granska" för att därefter kopiera och infoga. Justera formeln för beräkning av totalen längst ner så att de infogade klasserna räknas med. (Den här informationstexten visas inte vid eventuell utskrift.)</t>
  </si>
  <si>
    <t>Mallen kommer automatiskt att beräkna den information som finns i de blå rutorna. Funktionärer (inkl. officiella funktionärer) bjuds oftast mat och fika under tävlingsdagen och det är viktigt att på förhand bestämma vad som gäller. Summa kostnad överförs automatiskt till fliken "Budget &amp; utfall". (Den här informationstexten visas inte vid eventuell utskrift.)</t>
  </si>
  <si>
    <t>Mallen kommer automatiskt att beräkna den information som finns i de blå rutorna. Summa kostnad överförs automatiskt till fliken "Budget &amp; utfall". (Den här informationstexten visas inte vid eventuell utskrift.)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</si>
</sst>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0">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6"/>
      <color theme="1"/>
      <name val="Calibri"/>
      <family val="2"/>
      <scheme val="minor"/>
    </font>
    <font>
      <sz val="8"/>
      <name val="Calibri"/>
      <family val="2"/>
      <scheme val="minor"/>
    </font>
    <font>
      <b/>
      <sz val="12"/>
      <color theme="1"/>
      <name val="Calibri"/>
      <family val="2"/>
      <scheme val="minor"/>
    </font>
    <font>
      <sz val="9"/>
      <color theme="1"/>
      <name val="Calibri"/>
      <family val="2"/>
      <scheme val="minor"/>
    </font>
    <font>
      <vertAlign val="superscript"/>
      <sz val="9"/>
      <color indexed="8"/>
      <name val="Helvetica Neue"/>
    </font>
  </fonts>
  <fills count="7">
    <fill>
      <patternFill patternType="none"/>
    </fill>
    <fill>
      <patternFill patternType="gray125"/>
    </fill>
    <fill>
      <patternFill patternType="solid">
        <fgColor rgb="FFFDF89B"/>
        <bgColor indexed="64"/>
      </patternFill>
    </fill>
    <fill>
      <patternFill patternType="solid">
        <fgColor theme="8" tint="0.59999389629810485"/>
        <bgColor indexed="64"/>
      </patternFill>
    </fill>
    <fill>
      <patternFill patternType="solid">
        <fgColor rgb="FFEBF5FF"/>
        <bgColor indexed="64"/>
      </patternFill>
    </fill>
    <fill>
      <patternFill patternType="solid">
        <fgColor theme="0"/>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32">
    <xf numFmtId="0" fontId="0" fillId="0" borderId="0" xfId="0"/>
    <xf numFmtId="0" fontId="0" fillId="0" borderId="0" xfId="0" applyProtection="1"/>
    <xf numFmtId="0" fontId="3" fillId="3" borderId="1" xfId="0" applyFont="1" applyFill="1" applyBorder="1" applyProtection="1"/>
    <xf numFmtId="164" fontId="3" fillId="3" borderId="1" xfId="1" applyNumberFormat="1" applyFont="1" applyFill="1" applyBorder="1" applyProtection="1"/>
    <xf numFmtId="0" fontId="3" fillId="3" borderId="2" xfId="0" applyFont="1" applyFill="1" applyBorder="1" applyProtection="1"/>
    <xf numFmtId="0" fontId="5" fillId="0" borderId="0" xfId="0" applyFont="1" applyProtection="1"/>
    <xf numFmtId="0" fontId="0" fillId="5" borderId="1" xfId="0" applyFill="1" applyBorder="1" applyProtection="1"/>
    <xf numFmtId="164" fontId="0" fillId="5" borderId="1" xfId="1" applyNumberFormat="1" applyFont="1" applyFill="1" applyBorder="1" applyProtection="1">
      <protection locked="0"/>
    </xf>
    <xf numFmtId="0" fontId="0" fillId="0" borderId="0" xfId="0" applyAlignment="1" applyProtection="1">
      <alignment horizontal="left"/>
    </xf>
    <xf numFmtId="0" fontId="0" fillId="5" borderId="1" xfId="0" applyFill="1" applyBorder="1" applyAlignment="1" applyProtection="1">
      <alignment horizontal="left"/>
    </xf>
    <xf numFmtId="0" fontId="3" fillId="3" borderId="1" xfId="0" applyFont="1" applyFill="1" applyBorder="1" applyAlignment="1" applyProtection="1">
      <alignment horizontal="left"/>
    </xf>
    <xf numFmtId="0" fontId="3" fillId="3" borderId="2" xfId="0" applyFont="1" applyFill="1" applyBorder="1" applyAlignment="1" applyProtection="1">
      <alignment horizontal="left"/>
    </xf>
    <xf numFmtId="0" fontId="3" fillId="4" borderId="1" xfId="0" applyFont="1" applyFill="1" applyBorder="1" applyAlignment="1" applyProtection="1">
      <alignment horizontal="right"/>
    </xf>
    <xf numFmtId="0" fontId="3" fillId="4" borderId="1" xfId="0" applyFont="1" applyFill="1" applyBorder="1" applyAlignment="1" applyProtection="1">
      <alignment horizontal="left"/>
    </xf>
    <xf numFmtId="0" fontId="3" fillId="4" borderId="1" xfId="0" applyFont="1" applyFill="1" applyBorder="1" applyProtection="1"/>
    <xf numFmtId="0" fontId="0" fillId="5" borderId="1" xfId="0" applyFill="1" applyBorder="1" applyAlignment="1" applyProtection="1">
      <alignment horizontal="left"/>
      <protection locked="0"/>
    </xf>
    <xf numFmtId="0" fontId="0" fillId="5" borderId="1" xfId="0" applyFill="1" applyBorder="1" applyProtection="1">
      <protection locked="0"/>
    </xf>
    <xf numFmtId="0" fontId="2" fillId="2" borderId="1" xfId="0" applyFont="1" applyFill="1" applyBorder="1" applyAlignment="1" applyProtection="1">
      <alignment horizontal="center"/>
    </xf>
    <xf numFmtId="164" fontId="0" fillId="5" borderId="1" xfId="1" applyNumberFormat="1" applyFont="1" applyFill="1" applyBorder="1" applyProtection="1"/>
    <xf numFmtId="164" fontId="3" fillId="4" borderId="1" xfId="1" applyNumberFormat="1" applyFont="1" applyFill="1" applyBorder="1" applyProtection="1"/>
    <xf numFmtId="164" fontId="3" fillId="4" borderId="1" xfId="1" applyNumberFormat="1" applyFont="1" applyFill="1" applyBorder="1" applyAlignment="1" applyProtection="1">
      <alignment horizontal="right"/>
    </xf>
    <xf numFmtId="164" fontId="3" fillId="4" borderId="1" xfId="1" applyNumberFormat="1" applyFont="1" applyFill="1" applyBorder="1" applyAlignment="1" applyProtection="1">
      <alignment horizontal="left"/>
    </xf>
    <xf numFmtId="0" fontId="4" fillId="0" borderId="0" xfId="0" applyFont="1" applyAlignment="1" applyProtection="1">
      <alignment horizontal="left" vertical="top" wrapText="1"/>
    </xf>
    <xf numFmtId="0" fontId="0" fillId="5" borderId="9" xfId="0" applyFill="1" applyBorder="1" applyAlignment="1" applyProtection="1">
      <alignment horizontal="left"/>
    </xf>
    <xf numFmtId="0" fontId="0" fillId="5" borderId="10" xfId="0" applyFill="1" applyBorder="1" applyProtection="1"/>
    <xf numFmtId="164" fontId="0" fillId="5" borderId="9" xfId="1" applyNumberFormat="1" applyFont="1" applyFill="1" applyBorder="1" applyProtection="1"/>
    <xf numFmtId="164" fontId="0" fillId="5" borderId="10" xfId="1" applyNumberFormat="1" applyFont="1" applyFill="1" applyBorder="1" applyProtection="1"/>
    <xf numFmtId="164" fontId="0" fillId="5" borderId="10" xfId="1" applyNumberFormat="1" applyFont="1" applyFill="1" applyBorder="1" applyProtection="1">
      <protection locked="0"/>
    </xf>
    <xf numFmtId="164" fontId="0" fillId="5" borderId="9" xfId="1" applyNumberFormat="1" applyFont="1" applyFill="1" applyBorder="1" applyProtection="1">
      <protection locked="0"/>
    </xf>
    <xf numFmtId="164" fontId="0" fillId="5" borderId="10" xfId="1" applyNumberFormat="1" applyFont="1" applyFill="1" applyBorder="1" applyAlignment="1" applyProtection="1">
      <alignment horizontal="left"/>
      <protection locked="0"/>
    </xf>
    <xf numFmtId="0" fontId="0" fillId="5" borderId="11" xfId="0" applyFill="1" applyBorder="1" applyAlignment="1" applyProtection="1">
      <alignment horizontal="left"/>
    </xf>
    <xf numFmtId="0" fontId="0" fillId="5" borderId="11" xfId="0" applyFill="1" applyBorder="1" applyProtection="1"/>
    <xf numFmtId="164" fontId="0" fillId="5" borderId="11" xfId="1" applyNumberFormat="1" applyFont="1" applyFill="1" applyBorder="1" applyProtection="1"/>
    <xf numFmtId="164" fontId="0" fillId="5" borderId="11" xfId="1" applyNumberFormat="1" applyFont="1" applyFill="1" applyBorder="1" applyProtection="1">
      <protection locked="0"/>
    </xf>
    <xf numFmtId="164" fontId="0" fillId="5" borderId="11" xfId="1" applyNumberFormat="1" applyFont="1" applyFill="1" applyBorder="1" applyAlignment="1" applyProtection="1">
      <alignment horizontal="left"/>
      <protection locked="0"/>
    </xf>
    <xf numFmtId="164" fontId="3" fillId="3" borderId="2" xfId="1" applyNumberFormat="1" applyFont="1" applyFill="1" applyBorder="1" applyProtection="1"/>
    <xf numFmtId="164" fontId="3" fillId="4" borderId="1" xfId="0" applyNumberFormat="1" applyFont="1" applyFill="1" applyBorder="1" applyAlignment="1" applyProtection="1">
      <alignment horizontal="left"/>
    </xf>
    <xf numFmtId="0" fontId="4" fillId="0" borderId="0" xfId="0" applyFont="1" applyAlignment="1" applyProtection="1">
      <alignment horizontal="left" vertical="top" wrapText="1"/>
    </xf>
    <xf numFmtId="0" fontId="0" fillId="0" borderId="0" xfId="0" applyAlignment="1">
      <alignment vertical="top"/>
    </xf>
    <xf numFmtId="0" fontId="0" fillId="0" borderId="1" xfId="0" applyBorder="1"/>
    <xf numFmtId="164" fontId="1" fillId="4" borderId="1" xfId="1" applyNumberFormat="1" applyFont="1" applyFill="1" applyBorder="1" applyAlignment="1" applyProtection="1">
      <alignment horizontal="left"/>
    </xf>
    <xf numFmtId="0" fontId="0" fillId="0" borderId="0" xfId="0" applyProtection="1">
      <protection locked="0"/>
    </xf>
    <xf numFmtId="0" fontId="0" fillId="0" borderId="1" xfId="0" applyBorder="1" applyProtection="1">
      <protection locked="0"/>
    </xf>
    <xf numFmtId="0" fontId="0" fillId="0" borderId="0" xfId="0" applyAlignment="1" applyProtection="1">
      <alignment vertical="top"/>
      <protection locked="0"/>
    </xf>
    <xf numFmtId="0" fontId="0" fillId="0" borderId="1" xfId="0" applyBorder="1" applyAlignment="1" applyProtection="1">
      <alignment vertical="top"/>
      <protection locked="0"/>
    </xf>
    <xf numFmtId="43" fontId="0" fillId="0" borderId="1" xfId="1" applyFont="1" applyBorder="1" applyAlignment="1" applyProtection="1">
      <alignment vertical="top"/>
      <protection locked="0"/>
    </xf>
    <xf numFmtId="165" fontId="0" fillId="0" borderId="1" xfId="1" applyNumberFormat="1" applyFont="1" applyBorder="1" applyAlignment="1" applyProtection="1">
      <alignment vertical="top"/>
      <protection locked="0"/>
    </xf>
    <xf numFmtId="43" fontId="0" fillId="0" borderId="1" xfId="0" applyNumberFormat="1" applyBorder="1" applyProtection="1">
      <protection locked="0"/>
    </xf>
    <xf numFmtId="43" fontId="0" fillId="0" borderId="1" xfId="1" applyFont="1" applyBorder="1" applyProtection="1">
      <protection locked="0"/>
    </xf>
    <xf numFmtId="165" fontId="0" fillId="0" borderId="1" xfId="1" applyNumberFormat="1" applyFont="1" applyBorder="1" applyProtection="1">
      <protection locked="0"/>
    </xf>
    <xf numFmtId="164" fontId="0" fillId="0" borderId="1" xfId="1" applyNumberFormat="1" applyFont="1" applyBorder="1" applyProtection="1">
      <protection locked="0"/>
    </xf>
    <xf numFmtId="0" fontId="3" fillId="3" borderId="12" xfId="0" applyFont="1" applyFill="1" applyBorder="1" applyAlignment="1" applyProtection="1">
      <alignment horizontal="left"/>
    </xf>
    <xf numFmtId="164" fontId="3" fillId="3" borderId="12" xfId="1" applyNumberFormat="1" applyFont="1" applyFill="1" applyBorder="1" applyProtection="1"/>
    <xf numFmtId="0" fontId="0" fillId="0" borderId="12" xfId="0" applyBorder="1" applyAlignment="1" applyProtection="1">
      <alignment vertical="top"/>
      <protection locked="0"/>
    </xf>
    <xf numFmtId="2" fontId="0" fillId="0" borderId="12" xfId="0" applyNumberFormat="1" applyBorder="1" applyAlignment="1" applyProtection="1">
      <alignment vertical="top"/>
      <protection locked="0"/>
    </xf>
    <xf numFmtId="0" fontId="0" fillId="0" borderId="12" xfId="0" applyBorder="1" applyProtection="1">
      <protection locked="0"/>
    </xf>
    <xf numFmtId="164" fontId="0" fillId="0" borderId="12" xfId="1" applyNumberFormat="1" applyFont="1" applyBorder="1" applyAlignment="1" applyProtection="1">
      <alignment vertical="top"/>
      <protection locked="0"/>
    </xf>
    <xf numFmtId="164" fontId="0" fillId="0" borderId="12" xfId="1" applyNumberFormat="1" applyFont="1" applyBorder="1" applyProtection="1">
      <protection locked="0"/>
    </xf>
    <xf numFmtId="0" fontId="0" fillId="0" borderId="1" xfId="0" applyBorder="1" applyProtection="1"/>
    <xf numFmtId="0" fontId="0" fillId="0" borderId="0" xfId="0" applyBorder="1" applyAlignment="1" applyProtection="1">
      <alignment vertical="top"/>
      <protection locked="0"/>
    </xf>
    <xf numFmtId="0" fontId="0" fillId="0" borderId="12" xfId="0" applyBorder="1"/>
    <xf numFmtId="164" fontId="0" fillId="0" borderId="1" xfId="1" applyNumberFormat="1" applyFont="1" applyBorder="1"/>
    <xf numFmtId="164" fontId="0" fillId="0" borderId="12" xfId="1" applyNumberFormat="1" applyFont="1" applyBorder="1"/>
    <xf numFmtId="0" fontId="0" fillId="0" borderId="1" xfId="0" applyFill="1" applyBorder="1"/>
    <xf numFmtId="0" fontId="0" fillId="5" borderId="4" xfId="0" applyFill="1" applyBorder="1" applyAlignment="1" applyProtection="1">
      <alignment horizontal="left"/>
    </xf>
    <xf numFmtId="0" fontId="0" fillId="5" borderId="4" xfId="0" applyFill="1" applyBorder="1" applyProtection="1"/>
    <xf numFmtId="164" fontId="0" fillId="5" borderId="4" xfId="1" applyNumberFormat="1" applyFont="1" applyFill="1" applyBorder="1" applyProtection="1"/>
    <xf numFmtId="164" fontId="0" fillId="5" borderId="4" xfId="1" applyNumberFormat="1" applyFont="1" applyFill="1" applyBorder="1" applyProtection="1">
      <protection locked="0"/>
    </xf>
    <xf numFmtId="164" fontId="0" fillId="5" borderId="4" xfId="1" applyNumberFormat="1" applyFont="1" applyFill="1" applyBorder="1" applyAlignment="1" applyProtection="1">
      <alignment horizontal="left"/>
      <protection locked="0"/>
    </xf>
    <xf numFmtId="0" fontId="3" fillId="3" borderId="12" xfId="0" applyFont="1" applyFill="1" applyBorder="1" applyProtection="1"/>
    <xf numFmtId="164" fontId="3" fillId="4" borderId="12" xfId="1" applyNumberFormat="1" applyFont="1" applyFill="1" applyBorder="1" applyAlignment="1" applyProtection="1">
      <alignment horizontal="left"/>
    </xf>
    <xf numFmtId="0" fontId="0" fillId="5" borderId="2" xfId="0" applyFill="1" applyBorder="1" applyAlignment="1" applyProtection="1">
      <alignment horizontal="left"/>
    </xf>
    <xf numFmtId="0" fontId="0" fillId="5" borderId="2" xfId="0" applyFill="1" applyBorder="1" applyProtection="1"/>
    <xf numFmtId="164" fontId="0" fillId="5" borderId="2" xfId="1" applyNumberFormat="1" applyFont="1" applyFill="1" applyBorder="1" applyProtection="1"/>
    <xf numFmtId="164" fontId="0" fillId="5" borderId="2" xfId="1" applyNumberFormat="1" applyFont="1" applyFill="1" applyBorder="1" applyProtection="1">
      <protection locked="0"/>
    </xf>
    <xf numFmtId="164" fontId="3" fillId="4" borderId="2" xfId="1" applyNumberFormat="1" applyFont="1" applyFill="1" applyBorder="1" applyAlignment="1" applyProtection="1">
      <alignment horizontal="left"/>
    </xf>
    <xf numFmtId="0" fontId="0" fillId="0" borderId="0" xfId="0" applyAlignment="1">
      <alignment vertical="top" wrapText="1"/>
    </xf>
    <xf numFmtId="164" fontId="1" fillId="4" borderId="3" xfId="1" applyNumberFormat="1" applyFont="1" applyFill="1" applyBorder="1" applyAlignment="1" applyProtection="1">
      <alignment horizontal="left"/>
    </xf>
    <xf numFmtId="0" fontId="0" fillId="0" borderId="1" xfId="0" applyBorder="1" applyAlignment="1">
      <alignment vertical="top" wrapText="1"/>
    </xf>
    <xf numFmtId="0" fontId="2" fillId="0" borderId="1" xfId="0" applyFont="1" applyBorder="1" applyAlignment="1">
      <alignment vertical="top" wrapText="1"/>
    </xf>
    <xf numFmtId="164" fontId="2" fillId="4" borderId="3" xfId="1" applyNumberFormat="1" applyFont="1" applyFill="1" applyBorder="1" applyAlignment="1" applyProtection="1">
      <alignment horizontal="left"/>
    </xf>
    <xf numFmtId="164" fontId="0" fillId="0" borderId="1" xfId="1" applyNumberFormat="1" applyFont="1" applyBorder="1" applyAlignment="1">
      <alignment vertical="top" wrapText="1"/>
    </xf>
    <xf numFmtId="0" fontId="3" fillId="0" borderId="4" xfId="0" applyFont="1" applyBorder="1" applyAlignment="1">
      <alignment vertical="top" wrapText="1"/>
    </xf>
    <xf numFmtId="164" fontId="3" fillId="4" borderId="4" xfId="1" applyNumberFormat="1" applyFont="1" applyFill="1" applyBorder="1" applyAlignment="1" applyProtection="1">
      <alignment horizontal="left"/>
    </xf>
    <xf numFmtId="0" fontId="2" fillId="0" borderId="12" xfId="0" applyFont="1" applyBorder="1" applyAlignment="1">
      <alignment vertical="top" wrapText="1"/>
    </xf>
    <xf numFmtId="164" fontId="2" fillId="4" borderId="12" xfId="1" applyNumberFormat="1" applyFont="1" applyFill="1" applyBorder="1" applyAlignment="1" applyProtection="1">
      <alignment horizontal="left"/>
    </xf>
    <xf numFmtId="0" fontId="0" fillId="0" borderId="4" xfId="0" applyBorder="1" applyAlignment="1">
      <alignment vertical="top" wrapText="1"/>
    </xf>
    <xf numFmtId="164" fontId="0" fillId="0" borderId="4" xfId="1" applyNumberFormat="1" applyFont="1" applyBorder="1" applyAlignment="1">
      <alignment vertical="top" wrapText="1"/>
    </xf>
    <xf numFmtId="164" fontId="0" fillId="0" borderId="12" xfId="1" applyNumberFormat="1" applyFont="1" applyBorder="1" applyAlignment="1">
      <alignment vertical="top" wrapText="1"/>
    </xf>
    <xf numFmtId="0" fontId="2" fillId="6" borderId="12" xfId="0" applyFont="1" applyFill="1" applyBorder="1" applyAlignment="1">
      <alignment vertical="top" wrapText="1"/>
    </xf>
    <xf numFmtId="164" fontId="0" fillId="6" borderId="12" xfId="1" applyNumberFormat="1" applyFont="1" applyFill="1" applyBorder="1" applyAlignment="1">
      <alignment vertical="top" wrapText="1"/>
    </xf>
    <xf numFmtId="0" fontId="3" fillId="0" borderId="0" xfId="0" applyFont="1" applyAlignment="1">
      <alignment vertical="top" wrapText="1"/>
    </xf>
    <xf numFmtId="0" fontId="0" fillId="0" borderId="12" xfId="0" applyBorder="1" applyAlignment="1">
      <alignment vertical="top" wrapText="1"/>
    </xf>
    <xf numFmtId="164" fontId="3" fillId="4" borderId="14" xfId="1" applyNumberFormat="1" applyFont="1" applyFill="1" applyBorder="1" applyAlignment="1" applyProtection="1">
      <alignment horizontal="left"/>
    </xf>
    <xf numFmtId="9" fontId="3" fillId="4" borderId="1" xfId="1" applyNumberFormat="1" applyFont="1" applyFill="1" applyBorder="1" applyAlignment="1" applyProtection="1">
      <alignment horizontal="right"/>
    </xf>
    <xf numFmtId="0" fontId="3" fillId="0" borderId="13" xfId="0" applyFont="1" applyBorder="1" applyAlignment="1">
      <alignment vertical="top" wrapText="1"/>
    </xf>
    <xf numFmtId="0" fontId="3" fillId="0" borderId="12" xfId="0" applyFont="1" applyBorder="1" applyAlignment="1">
      <alignment vertical="top" wrapText="1"/>
    </xf>
    <xf numFmtId="0" fontId="0" fillId="0" borderId="16" xfId="0" applyBorder="1"/>
    <xf numFmtId="0" fontId="0" fillId="0" borderId="1" xfId="0" applyFont="1" applyBorder="1"/>
    <xf numFmtId="0" fontId="0" fillId="0" borderId="0" xfId="0" applyFont="1" applyBorder="1"/>
    <xf numFmtId="0" fontId="0" fillId="0" borderId="0" xfId="0" applyBorder="1"/>
    <xf numFmtId="0" fontId="4" fillId="0" borderId="1" xfId="0" applyFont="1" applyBorder="1"/>
    <xf numFmtId="0" fontId="0" fillId="0" borderId="4" xfId="0" applyFont="1" applyBorder="1"/>
    <xf numFmtId="0" fontId="0" fillId="0" borderId="4" xfId="0" applyBorder="1"/>
    <xf numFmtId="0" fontId="4" fillId="0" borderId="0" xfId="0" applyFont="1" applyBorder="1" applyAlignment="1">
      <alignment horizontal="left"/>
    </xf>
    <xf numFmtId="0" fontId="0" fillId="0" borderId="1" xfId="0" applyFont="1" applyFill="1" applyBorder="1"/>
    <xf numFmtId="164" fontId="1" fillId="0" borderId="1" xfId="1" applyNumberFormat="1" applyFont="1" applyFill="1" applyBorder="1" applyProtection="1"/>
    <xf numFmtId="10" fontId="0" fillId="0" borderId="12" xfId="0" applyNumberFormat="1" applyFont="1" applyBorder="1" applyAlignment="1">
      <alignment horizontal="left"/>
    </xf>
    <xf numFmtId="0" fontId="3" fillId="3" borderId="11" xfId="0" applyFont="1" applyFill="1" applyBorder="1" applyAlignment="1" applyProtection="1">
      <alignment horizontal="left"/>
    </xf>
    <xf numFmtId="164" fontId="3" fillId="3" borderId="11" xfId="1" applyNumberFormat="1" applyFont="1" applyFill="1" applyBorder="1" applyProtection="1"/>
    <xf numFmtId="0" fontId="0" fillId="0" borderId="16" xfId="0" applyBorder="1" applyAlignment="1" applyProtection="1">
      <alignment vertical="top"/>
      <protection locked="0"/>
    </xf>
    <xf numFmtId="14" fontId="2" fillId="2" borderId="1" xfId="0" applyNumberFormat="1" applyFont="1" applyFill="1" applyBorder="1" applyAlignment="1" applyProtection="1">
      <alignment horizontal="center"/>
    </xf>
    <xf numFmtId="165" fontId="1" fillId="4" borderId="1" xfId="1" applyNumberFormat="1" applyFont="1" applyFill="1" applyBorder="1" applyAlignment="1" applyProtection="1">
      <alignment horizontal="left"/>
    </xf>
    <xf numFmtId="165" fontId="3" fillId="3" borderId="1" xfId="1" applyNumberFormat="1" applyFont="1" applyFill="1" applyBorder="1" applyProtection="1"/>
    <xf numFmtId="164" fontId="0" fillId="0" borderId="1" xfId="1" applyNumberFormat="1" applyFont="1" applyBorder="1" applyAlignment="1" applyProtection="1">
      <alignment vertical="top"/>
      <protection locked="0"/>
    </xf>
    <xf numFmtId="165" fontId="0" fillId="0" borderId="1" xfId="0" applyNumberFormat="1" applyBorder="1" applyProtection="1">
      <protection locked="0"/>
    </xf>
    <xf numFmtId="0" fontId="4" fillId="0" borderId="4" xfId="0" applyFont="1" applyBorder="1"/>
    <xf numFmtId="164" fontId="1" fillId="4" borderId="4" xfId="1" applyNumberFormat="1" applyFont="1" applyFill="1" applyBorder="1" applyAlignment="1" applyProtection="1">
      <alignment horizontal="left"/>
    </xf>
    <xf numFmtId="0" fontId="0" fillId="5" borderId="9" xfId="0" applyFill="1" applyBorder="1" applyAlignment="1" applyProtection="1">
      <alignment horizontal="left"/>
      <protection locked="0"/>
    </xf>
    <xf numFmtId="0" fontId="0" fillId="5" borderId="10" xfId="0" applyFill="1" applyBorder="1" applyAlignment="1" applyProtection="1">
      <alignment horizontal="left"/>
      <protection locked="0"/>
    </xf>
    <xf numFmtId="0" fontId="4" fillId="0" borderId="0" xfId="0" applyFont="1" applyAlignment="1" applyProtection="1">
      <alignment horizontal="left" vertical="top"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3"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7" fillId="2" borderId="5"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2" borderId="7" xfId="0" applyFont="1" applyFill="1" applyBorder="1" applyAlignment="1" applyProtection="1">
      <alignment horizontal="left" vertical="center"/>
    </xf>
    <xf numFmtId="0" fontId="7" fillId="2" borderId="8" xfId="0" applyFont="1" applyFill="1" applyBorder="1" applyAlignment="1" applyProtection="1">
      <alignment horizontal="left" vertical="center"/>
    </xf>
    <xf numFmtId="0" fontId="5" fillId="0" borderId="0" xfId="0" applyFont="1" applyProtection="1"/>
    <xf numFmtId="0" fontId="4" fillId="0" borderId="15" xfId="0" applyFont="1" applyBorder="1" applyAlignment="1" applyProtection="1">
      <alignment horizontal="left" vertical="top" wrapText="1"/>
    </xf>
    <xf numFmtId="0" fontId="4" fillId="0" borderId="0" xfId="0" applyFont="1" applyBorder="1" applyAlignment="1">
      <alignment horizontal="left" vertical="center"/>
    </xf>
  </cellXfs>
  <cellStyles count="2">
    <cellStyle name="Normal" xfId="0" builtinId="0"/>
    <cellStyle name="Tusental" xfId="1" builtinId="3"/>
  </cellStyles>
  <dxfs count="13">
    <dxf>
      <font>
        <color rgb="FF9C0006"/>
      </font>
      <fill>
        <patternFill>
          <bgColor rgb="FFFFC7CE"/>
        </patternFill>
      </fill>
    </dxf>
    <dxf>
      <font>
        <color rgb="FF9C0006"/>
      </font>
      <fill>
        <patternFill>
          <bgColor rgb="FFFFC7CE"/>
        </patternFill>
      </fill>
    </dxf>
    <dxf>
      <font>
        <color theme="0"/>
      </font>
    </dxf>
    <dxf>
      <font>
        <color theme="0"/>
      </font>
    </dxf>
    <dxf>
      <font>
        <color rgb="FFE9F3FB"/>
      </font>
    </dxf>
    <dxf>
      <font>
        <color rgb="FFE9F3FB"/>
      </font>
    </dxf>
    <dxf>
      <font>
        <color rgb="FFE9F3FB"/>
      </font>
    </dxf>
    <dxf>
      <font>
        <color rgb="FF9C0006"/>
      </font>
    </dxf>
    <dxf>
      <font>
        <color rgb="FF9C0006"/>
      </font>
      <fill>
        <patternFill>
          <bgColor rgb="FFFFC7CE"/>
        </patternFill>
      </fill>
    </dxf>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E9F3FB"/>
      <color rgb="FFE6F1FA"/>
      <color rgb="FFE3EFF9"/>
      <color rgb="FFEBF5FF"/>
      <color rgb="FFFDF8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ACD-62AE-4727-B4D1-64F9ED927F1B}">
  <dimension ref="A1:N78"/>
  <sheetViews>
    <sheetView tabSelected="1" zoomScale="110" zoomScaleNormal="110" workbookViewId="0">
      <selection activeCell="A69" sqref="A69:B71"/>
    </sheetView>
  </sheetViews>
  <sheetFormatPr defaultRowHeight="14.4"/>
  <cols>
    <col min="1" max="1" width="6.77734375" style="8" customWidth="1"/>
    <col min="2" max="2" width="65.21875" style="1" customWidth="1"/>
    <col min="3" max="5" width="12" style="1" customWidth="1"/>
    <col min="6" max="7" width="12" style="1" bestFit="1" customWidth="1"/>
    <col min="8" max="13" width="12" style="1" customWidth="1"/>
    <col min="14" max="14" width="21.88671875" style="1" customWidth="1"/>
    <col min="15" max="16384" width="8.88671875" style="1"/>
  </cols>
  <sheetData>
    <row r="1" spans="1:14" ht="21">
      <c r="A1" s="129" t="s">
        <v>77</v>
      </c>
      <c r="B1" s="129"/>
      <c r="C1" s="129"/>
      <c r="D1" s="129"/>
      <c r="E1" s="5"/>
    </row>
    <row r="3" spans="1:14" ht="110.4" customHeight="1">
      <c r="A3" s="120" t="s">
        <v>165</v>
      </c>
      <c r="B3" s="120"/>
      <c r="C3" s="120"/>
      <c r="D3" s="120"/>
      <c r="E3" s="120"/>
      <c r="F3" s="120"/>
      <c r="G3" s="120"/>
      <c r="H3" s="120"/>
      <c r="I3" s="120"/>
      <c r="J3" s="120"/>
      <c r="K3" s="120"/>
      <c r="L3" s="120"/>
      <c r="M3" s="120"/>
      <c r="N3" s="120"/>
    </row>
    <row r="5" spans="1:14">
      <c r="A5" s="125" t="s">
        <v>55</v>
      </c>
      <c r="B5" s="126"/>
      <c r="C5" s="121"/>
      <c r="D5" s="17" t="s">
        <v>34</v>
      </c>
      <c r="E5" s="17" t="s">
        <v>24</v>
      </c>
      <c r="F5" s="17" t="s">
        <v>25</v>
      </c>
      <c r="G5" s="17" t="s">
        <v>26</v>
      </c>
      <c r="H5" s="17" t="s">
        <v>27</v>
      </c>
      <c r="I5" s="17" t="s">
        <v>28</v>
      </c>
      <c r="J5" s="17" t="s">
        <v>29</v>
      </c>
      <c r="K5" s="17" t="s">
        <v>30</v>
      </c>
      <c r="L5" s="17" t="s">
        <v>31</v>
      </c>
      <c r="M5" s="17" t="s">
        <v>32</v>
      </c>
      <c r="N5" s="123"/>
    </row>
    <row r="6" spans="1:14">
      <c r="A6" s="127"/>
      <c r="B6" s="128"/>
      <c r="C6" s="122"/>
      <c r="D6" s="17" t="s">
        <v>33</v>
      </c>
      <c r="E6" s="17" t="s">
        <v>33</v>
      </c>
      <c r="F6" s="17" t="s">
        <v>33</v>
      </c>
      <c r="G6" s="17" t="s">
        <v>33</v>
      </c>
      <c r="H6" s="17" t="s">
        <v>33</v>
      </c>
      <c r="I6" s="17" t="s">
        <v>33</v>
      </c>
      <c r="J6" s="17" t="s">
        <v>33</v>
      </c>
      <c r="K6" s="17" t="s">
        <v>33</v>
      </c>
      <c r="L6" s="17" t="s">
        <v>33</v>
      </c>
      <c r="M6" s="17" t="s">
        <v>33</v>
      </c>
      <c r="N6" s="124"/>
    </row>
    <row r="7" spans="1:14">
      <c r="A7" s="118" t="s">
        <v>56</v>
      </c>
      <c r="B7" s="119"/>
      <c r="C7" s="7"/>
      <c r="D7" s="7"/>
      <c r="E7" s="7"/>
      <c r="F7" s="7"/>
      <c r="G7" s="7"/>
      <c r="H7" s="7"/>
      <c r="I7" s="7"/>
      <c r="J7" s="7"/>
      <c r="K7" s="7"/>
      <c r="L7" s="7"/>
      <c r="M7" s="7"/>
      <c r="N7" s="36">
        <f>SUM(D7:M7)</f>
        <v>0</v>
      </c>
    </row>
    <row r="8" spans="1:14">
      <c r="A8" s="118" t="s">
        <v>57</v>
      </c>
      <c r="B8" s="119"/>
      <c r="C8" s="7"/>
      <c r="D8" s="7"/>
      <c r="E8" s="7"/>
      <c r="F8" s="7"/>
      <c r="G8" s="7"/>
      <c r="H8" s="7"/>
      <c r="I8" s="7"/>
      <c r="J8" s="7"/>
      <c r="K8" s="7"/>
      <c r="L8" s="7"/>
      <c r="M8" s="7"/>
      <c r="N8" s="36">
        <f t="shared" ref="N8:N10" si="0">SUM(D8:M8)</f>
        <v>0</v>
      </c>
    </row>
    <row r="9" spans="1:14">
      <c r="A9" s="118" t="s">
        <v>58</v>
      </c>
      <c r="B9" s="119"/>
      <c r="C9" s="7"/>
      <c r="D9" s="40">
        <f t="shared" ref="D9:E9" si="1">D7*D8</f>
        <v>0</v>
      </c>
      <c r="E9" s="40">
        <f t="shared" si="1"/>
        <v>0</v>
      </c>
      <c r="F9" s="40">
        <f>F7*F8</f>
        <v>0</v>
      </c>
      <c r="G9" s="40">
        <f t="shared" ref="G9:M9" si="2">G7*G8</f>
        <v>0</v>
      </c>
      <c r="H9" s="40">
        <f t="shared" si="2"/>
        <v>0</v>
      </c>
      <c r="I9" s="40">
        <f t="shared" si="2"/>
        <v>0</v>
      </c>
      <c r="J9" s="40">
        <f t="shared" si="2"/>
        <v>0</v>
      </c>
      <c r="K9" s="40">
        <f t="shared" si="2"/>
        <v>0</v>
      </c>
      <c r="L9" s="40">
        <f t="shared" si="2"/>
        <v>0</v>
      </c>
      <c r="M9" s="40">
        <f t="shared" si="2"/>
        <v>0</v>
      </c>
      <c r="N9" s="36">
        <f t="shared" si="0"/>
        <v>0</v>
      </c>
    </row>
    <row r="10" spans="1:14">
      <c r="A10" s="118" t="s">
        <v>60</v>
      </c>
      <c r="B10" s="119"/>
      <c r="C10" s="7"/>
      <c r="D10" s="7"/>
      <c r="E10" s="7"/>
      <c r="F10" s="7"/>
      <c r="G10" s="7"/>
      <c r="H10" s="7"/>
      <c r="I10" s="7"/>
      <c r="J10" s="7"/>
      <c r="K10" s="7"/>
      <c r="L10" s="7"/>
      <c r="M10" s="7"/>
      <c r="N10" s="36">
        <f t="shared" si="0"/>
        <v>0</v>
      </c>
    </row>
    <row r="11" spans="1:14" customFormat="1"/>
    <row r="12" spans="1:14">
      <c r="A12" s="125" t="s">
        <v>62</v>
      </c>
      <c r="B12" s="126"/>
      <c r="C12" s="121" t="s">
        <v>45</v>
      </c>
      <c r="D12" s="17" t="str">
        <f>D5</f>
        <v xml:space="preserve">Tävling 1 </v>
      </c>
      <c r="E12" s="17" t="str">
        <f t="shared" ref="E12:M12" si="3">E5</f>
        <v>Tävling 2</v>
      </c>
      <c r="F12" s="17" t="str">
        <f t="shared" si="3"/>
        <v>Tävling 3</v>
      </c>
      <c r="G12" s="17" t="str">
        <f t="shared" si="3"/>
        <v>Tävling 4</v>
      </c>
      <c r="H12" s="17" t="str">
        <f t="shared" si="3"/>
        <v>Tävling 5</v>
      </c>
      <c r="I12" s="17" t="str">
        <f t="shared" si="3"/>
        <v>Tävling 6</v>
      </c>
      <c r="J12" s="17" t="str">
        <f t="shared" si="3"/>
        <v>Tävling 7</v>
      </c>
      <c r="K12" s="17" t="str">
        <f t="shared" si="3"/>
        <v>Tävling 8</v>
      </c>
      <c r="L12" s="17" t="str">
        <f t="shared" si="3"/>
        <v>Tävling 9</v>
      </c>
      <c r="M12" s="17" t="str">
        <f t="shared" si="3"/>
        <v>Tävling 10</v>
      </c>
      <c r="N12" s="123" t="s">
        <v>35</v>
      </c>
    </row>
    <row r="13" spans="1:14">
      <c r="A13" s="127"/>
      <c r="B13" s="128"/>
      <c r="C13" s="122"/>
      <c r="D13" s="111" t="str">
        <f>D6</f>
        <v>Datum</v>
      </c>
      <c r="E13" s="111" t="str">
        <f t="shared" ref="E13:M13" si="4">E6</f>
        <v>Datum</v>
      </c>
      <c r="F13" s="111" t="str">
        <f t="shared" si="4"/>
        <v>Datum</v>
      </c>
      <c r="G13" s="111" t="str">
        <f t="shared" si="4"/>
        <v>Datum</v>
      </c>
      <c r="H13" s="111" t="str">
        <f t="shared" si="4"/>
        <v>Datum</v>
      </c>
      <c r="I13" s="111" t="str">
        <f t="shared" si="4"/>
        <v>Datum</v>
      </c>
      <c r="J13" s="111" t="str">
        <f t="shared" si="4"/>
        <v>Datum</v>
      </c>
      <c r="K13" s="111" t="str">
        <f t="shared" si="4"/>
        <v>Datum</v>
      </c>
      <c r="L13" s="111" t="str">
        <f t="shared" si="4"/>
        <v>Datum</v>
      </c>
      <c r="M13" s="111" t="str">
        <f t="shared" si="4"/>
        <v>Datum</v>
      </c>
      <c r="N13" s="124"/>
    </row>
    <row r="14" spans="1:14">
      <c r="A14" s="13" t="s">
        <v>1</v>
      </c>
      <c r="B14" s="14" t="s">
        <v>2</v>
      </c>
      <c r="C14" s="14"/>
      <c r="D14" s="14"/>
      <c r="E14" s="14"/>
      <c r="F14" s="12"/>
      <c r="G14" s="12"/>
      <c r="H14" s="12"/>
      <c r="I14" s="12"/>
      <c r="J14" s="12"/>
      <c r="K14" s="12"/>
      <c r="L14" s="12"/>
      <c r="M14" s="12"/>
      <c r="N14" s="13"/>
    </row>
    <row r="15" spans="1:14">
      <c r="A15" s="15">
        <v>3120</v>
      </c>
      <c r="B15" s="16" t="s">
        <v>59</v>
      </c>
      <c r="C15" s="7"/>
      <c r="D15" s="40">
        <f>D10*D9</f>
        <v>0</v>
      </c>
      <c r="E15" s="40">
        <f t="shared" ref="E15:M15" si="5">E10*E9</f>
        <v>0</v>
      </c>
      <c r="F15" s="40">
        <f t="shared" si="5"/>
        <v>0</v>
      </c>
      <c r="G15" s="40">
        <f t="shared" si="5"/>
        <v>0</v>
      </c>
      <c r="H15" s="40">
        <f t="shared" si="5"/>
        <v>0</v>
      </c>
      <c r="I15" s="40">
        <f t="shared" si="5"/>
        <v>0</v>
      </c>
      <c r="J15" s="40">
        <f t="shared" si="5"/>
        <v>0</v>
      </c>
      <c r="K15" s="40">
        <f t="shared" si="5"/>
        <v>0</v>
      </c>
      <c r="L15" s="40">
        <f t="shared" si="5"/>
        <v>0</v>
      </c>
      <c r="M15" s="40">
        <f t="shared" si="5"/>
        <v>0</v>
      </c>
      <c r="N15" s="21">
        <f t="shared" ref="N15:N21" si="6">SUM(C15:M15)</f>
        <v>0</v>
      </c>
    </row>
    <row r="16" spans="1:14">
      <c r="A16" s="15">
        <v>3154</v>
      </c>
      <c r="B16" s="16" t="s">
        <v>39</v>
      </c>
      <c r="C16" s="7"/>
      <c r="D16" s="40">
        <f>'Veterinäravgift (3154 &amp; 4154)  '!B28</f>
        <v>0</v>
      </c>
      <c r="E16" s="40">
        <f>'Veterinäravgift (3154 &amp; 4154)  '!C28</f>
        <v>0</v>
      </c>
      <c r="F16" s="40">
        <f>'Veterinäravgift (3154 &amp; 4154)  '!D28</f>
        <v>0</v>
      </c>
      <c r="G16" s="40">
        <f>'Veterinäravgift (3154 &amp; 4154)  '!E28</f>
        <v>0</v>
      </c>
      <c r="H16" s="40">
        <f>'Veterinäravgift (3154 &amp; 4154)  '!F28</f>
        <v>0</v>
      </c>
      <c r="I16" s="40">
        <f>'Veterinäravgift (3154 &amp; 4154)  '!G28</f>
        <v>0</v>
      </c>
      <c r="J16" s="40">
        <f>'Veterinäravgift (3154 &amp; 4154)  '!H28</f>
        <v>0</v>
      </c>
      <c r="K16" s="40">
        <f>'Veterinäravgift (3154 &amp; 4154)  '!I28</f>
        <v>0</v>
      </c>
      <c r="L16" s="40">
        <f>'Veterinäravgift (3154 &amp; 4154)  '!J28</f>
        <v>0</v>
      </c>
      <c r="M16" s="40">
        <f>'Veterinäravgift (3154 &amp; 4154)  '!K28</f>
        <v>0</v>
      </c>
      <c r="N16" s="21">
        <f t="shared" si="6"/>
        <v>0</v>
      </c>
    </row>
    <row r="17" spans="1:14">
      <c r="A17" s="15">
        <v>3170</v>
      </c>
      <c r="B17" s="16" t="s">
        <v>38</v>
      </c>
      <c r="C17" s="7"/>
      <c r="D17" s="40">
        <f>'Uppstallning (3170 &amp; 4170)'!B27</f>
        <v>0</v>
      </c>
      <c r="E17" s="40">
        <f>'Uppstallning (3170 &amp; 4170)'!C27</f>
        <v>0</v>
      </c>
      <c r="F17" s="40">
        <f>'Uppstallning (3170 &amp; 4170)'!D27</f>
        <v>0</v>
      </c>
      <c r="G17" s="40">
        <f>'Uppstallning (3170 &amp; 4170)'!E27</f>
        <v>0</v>
      </c>
      <c r="H17" s="40">
        <f>'Uppstallning (3170 &amp; 4170)'!F27</f>
        <v>0</v>
      </c>
      <c r="I17" s="40">
        <f>'Uppstallning (3170 &amp; 4170)'!G27</f>
        <v>0</v>
      </c>
      <c r="J17" s="40">
        <f>'Uppstallning (3170 &amp; 4170)'!H27</f>
        <v>0</v>
      </c>
      <c r="K17" s="40">
        <f>'Uppstallning (3170 &amp; 4170)'!I27</f>
        <v>0</v>
      </c>
      <c r="L17" s="40">
        <f>'Uppstallning (3170 &amp; 4170)'!J27</f>
        <v>0</v>
      </c>
      <c r="M17" s="40">
        <f>'Uppstallning (3170 &amp; 4170)'!K27</f>
        <v>0</v>
      </c>
      <c r="N17" s="21"/>
    </row>
    <row r="18" spans="1:14">
      <c r="A18" s="15"/>
      <c r="B18" s="16"/>
      <c r="C18" s="7"/>
      <c r="D18" s="7"/>
      <c r="E18" s="7"/>
      <c r="F18" s="7"/>
      <c r="G18" s="7"/>
      <c r="H18" s="7"/>
      <c r="I18" s="7"/>
      <c r="J18" s="7"/>
      <c r="K18" s="7"/>
      <c r="L18" s="7"/>
      <c r="M18" s="7"/>
      <c r="N18" s="21">
        <f t="shared" si="6"/>
        <v>0</v>
      </c>
    </row>
    <row r="19" spans="1:14">
      <c r="A19" s="15">
        <v>3210</v>
      </c>
      <c r="B19" s="16" t="s">
        <v>36</v>
      </c>
      <c r="C19" s="7"/>
      <c r="D19" s="7"/>
      <c r="E19" s="7"/>
      <c r="F19" s="7"/>
      <c r="G19" s="7"/>
      <c r="H19" s="7"/>
      <c r="I19" s="7"/>
      <c r="J19" s="7"/>
      <c r="K19" s="7"/>
      <c r="L19" s="7"/>
      <c r="M19" s="7"/>
      <c r="N19" s="21">
        <f t="shared" si="6"/>
        <v>0</v>
      </c>
    </row>
    <row r="20" spans="1:14">
      <c r="A20" s="15"/>
      <c r="B20" s="16"/>
      <c r="C20" s="7"/>
      <c r="D20" s="7"/>
      <c r="E20" s="7"/>
      <c r="F20" s="7"/>
      <c r="G20" s="7"/>
      <c r="H20" s="7"/>
      <c r="I20" s="7"/>
      <c r="J20" s="7"/>
      <c r="K20" s="7"/>
      <c r="L20" s="7"/>
      <c r="M20" s="7"/>
      <c r="N20" s="21">
        <f t="shared" si="6"/>
        <v>0</v>
      </c>
    </row>
    <row r="21" spans="1:14">
      <c r="A21" s="15"/>
      <c r="B21" s="16"/>
      <c r="C21" s="7"/>
      <c r="D21" s="7"/>
      <c r="E21" s="7"/>
      <c r="F21" s="7"/>
      <c r="G21" s="7"/>
      <c r="H21" s="7"/>
      <c r="I21" s="7"/>
      <c r="J21" s="7"/>
      <c r="K21" s="7"/>
      <c r="L21" s="7"/>
      <c r="M21" s="7"/>
      <c r="N21" s="21">
        <f t="shared" si="6"/>
        <v>0</v>
      </c>
    </row>
    <row r="22" spans="1:14" ht="15" thickBot="1">
      <c r="A22" s="51"/>
      <c r="B22" s="69" t="s">
        <v>0</v>
      </c>
      <c r="C22" s="52">
        <f t="shared" ref="C22:N22" si="7">SUM(C15:C21)</f>
        <v>0</v>
      </c>
      <c r="D22" s="52">
        <f t="shared" si="7"/>
        <v>0</v>
      </c>
      <c r="E22" s="52">
        <f t="shared" si="7"/>
        <v>0</v>
      </c>
      <c r="F22" s="52">
        <f t="shared" si="7"/>
        <v>0</v>
      </c>
      <c r="G22" s="52">
        <f t="shared" si="7"/>
        <v>0</v>
      </c>
      <c r="H22" s="52">
        <f t="shared" si="7"/>
        <v>0</v>
      </c>
      <c r="I22" s="52">
        <f t="shared" si="7"/>
        <v>0</v>
      </c>
      <c r="J22" s="52">
        <f t="shared" si="7"/>
        <v>0</v>
      </c>
      <c r="K22" s="52">
        <f t="shared" si="7"/>
        <v>0</v>
      </c>
      <c r="L22" s="52">
        <f t="shared" si="7"/>
        <v>0</v>
      </c>
      <c r="M22" s="52">
        <f t="shared" si="7"/>
        <v>0</v>
      </c>
      <c r="N22" s="52">
        <f t="shared" si="7"/>
        <v>0</v>
      </c>
    </row>
    <row r="23" spans="1:14">
      <c r="A23" s="64"/>
      <c r="B23" s="65"/>
      <c r="C23" s="66"/>
      <c r="D23" s="66"/>
      <c r="E23" s="66"/>
      <c r="F23" s="67"/>
      <c r="G23" s="67"/>
      <c r="H23" s="67"/>
      <c r="I23" s="67"/>
      <c r="J23" s="67"/>
      <c r="K23" s="67"/>
      <c r="L23" s="67"/>
      <c r="M23" s="67"/>
      <c r="N23" s="68"/>
    </row>
    <row r="24" spans="1:14">
      <c r="A24" s="13" t="str">
        <f>A14</f>
        <v>Konto</v>
      </c>
      <c r="B24" s="14" t="s">
        <v>3</v>
      </c>
      <c r="C24" s="19"/>
      <c r="D24" s="19"/>
      <c r="E24" s="19"/>
      <c r="F24" s="20"/>
      <c r="G24" s="20"/>
      <c r="H24" s="20"/>
      <c r="I24" s="20"/>
      <c r="J24" s="20"/>
      <c r="K24" s="20"/>
      <c r="L24" s="20"/>
      <c r="M24" s="20"/>
      <c r="N24" s="21"/>
    </row>
    <row r="25" spans="1:14">
      <c r="A25" s="15">
        <v>4110</v>
      </c>
      <c r="B25" s="16" t="s">
        <v>10</v>
      </c>
      <c r="C25" s="7"/>
      <c r="D25" s="7"/>
      <c r="E25" s="7"/>
      <c r="F25" s="7"/>
      <c r="G25" s="7"/>
      <c r="H25" s="7"/>
      <c r="I25" s="7"/>
      <c r="J25" s="7"/>
      <c r="K25" s="7"/>
      <c r="L25" s="7"/>
      <c r="M25" s="7"/>
      <c r="N25" s="21">
        <f>SUM(C25:M25)</f>
        <v>0</v>
      </c>
    </row>
    <row r="26" spans="1:14">
      <c r="A26" s="15">
        <v>4120</v>
      </c>
      <c r="B26" s="16" t="s">
        <v>11</v>
      </c>
      <c r="C26" s="7"/>
      <c r="D26" s="40">
        <f>'Priser (konto 4120)'!B136</f>
        <v>0</v>
      </c>
      <c r="E26" s="40">
        <f>'Priser (konto 4120)'!C136</f>
        <v>0</v>
      </c>
      <c r="F26" s="40">
        <f>'Priser (konto 4120)'!D136</f>
        <v>0</v>
      </c>
      <c r="G26" s="40">
        <f>'Priser (konto 4120)'!E136</f>
        <v>0</v>
      </c>
      <c r="H26" s="40">
        <f>'Priser (konto 4120)'!F136</f>
        <v>0</v>
      </c>
      <c r="I26" s="40">
        <f>'Priser (konto 4120)'!G136</f>
        <v>0</v>
      </c>
      <c r="J26" s="40">
        <f>'Priser (konto 4120)'!H136</f>
        <v>0</v>
      </c>
      <c r="K26" s="40">
        <f>'Priser (konto 4120)'!I136</f>
        <v>0</v>
      </c>
      <c r="L26" s="40">
        <f>'Priser (konto 4120)'!J136</f>
        <v>0</v>
      </c>
      <c r="M26" s="40">
        <f>'Priser (konto 4120)'!K136</f>
        <v>0</v>
      </c>
      <c r="N26" s="21">
        <f t="shared" ref="N26:N60" si="8">SUM(C26:M26)</f>
        <v>0</v>
      </c>
    </row>
    <row r="27" spans="1:14">
      <c r="A27" s="15">
        <v>4131</v>
      </c>
      <c r="B27" s="16" t="s">
        <v>12</v>
      </c>
      <c r="C27" s="7"/>
      <c r="D27" s="7"/>
      <c r="E27" s="7"/>
      <c r="F27" s="7"/>
      <c r="G27" s="7"/>
      <c r="H27" s="7"/>
      <c r="I27" s="7"/>
      <c r="J27" s="7"/>
      <c r="K27" s="7"/>
      <c r="L27" s="7"/>
      <c r="M27" s="7"/>
      <c r="N27" s="21">
        <f t="shared" si="8"/>
        <v>0</v>
      </c>
    </row>
    <row r="28" spans="1:14">
      <c r="A28" s="15">
        <v>4140</v>
      </c>
      <c r="B28" s="16" t="s">
        <v>23</v>
      </c>
      <c r="C28" s="7"/>
      <c r="D28" s="7"/>
      <c r="E28" s="7"/>
      <c r="F28" s="7"/>
      <c r="G28" s="7"/>
      <c r="H28" s="7"/>
      <c r="I28" s="7"/>
      <c r="J28" s="7"/>
      <c r="K28" s="7"/>
      <c r="L28" s="7"/>
      <c r="M28" s="7"/>
      <c r="N28" s="21">
        <f t="shared" si="8"/>
        <v>0</v>
      </c>
    </row>
    <row r="29" spans="1:14">
      <c r="A29" s="15">
        <v>4150</v>
      </c>
      <c r="B29" s="16" t="s">
        <v>42</v>
      </c>
      <c r="C29" s="7"/>
      <c r="D29" s="40">
        <f>'Arvode domare (konto 4150)'!B29</f>
        <v>0</v>
      </c>
      <c r="E29" s="40">
        <f>'Arvode domare (konto 4150)'!C29</f>
        <v>0</v>
      </c>
      <c r="F29" s="40">
        <f>'Arvode domare (konto 4150)'!D29</f>
        <v>0</v>
      </c>
      <c r="G29" s="40">
        <f>'Arvode domare (konto 4150)'!E29</f>
        <v>0</v>
      </c>
      <c r="H29" s="40">
        <f>'Arvode domare (konto 4150)'!F29</f>
        <v>0</v>
      </c>
      <c r="I29" s="40">
        <f>'Arvode domare (konto 4150)'!G29</f>
        <v>0</v>
      </c>
      <c r="J29" s="40">
        <f>'Arvode domare (konto 4150)'!H29</f>
        <v>0</v>
      </c>
      <c r="K29" s="40">
        <f>'Arvode domare (konto 4150)'!I29</f>
        <v>0</v>
      </c>
      <c r="L29" s="40">
        <f>'Arvode domare (konto 4150)'!J29</f>
        <v>0</v>
      </c>
      <c r="M29" s="40">
        <f>'Arvode domare (konto 4150)'!K29</f>
        <v>0</v>
      </c>
      <c r="N29" s="21">
        <f t="shared" si="8"/>
        <v>0</v>
      </c>
    </row>
    <row r="30" spans="1:14">
      <c r="A30" s="15">
        <v>4152</v>
      </c>
      <c r="B30" s="16" t="s">
        <v>43</v>
      </c>
      <c r="C30" s="7"/>
      <c r="D30" s="7"/>
      <c r="E30" s="7"/>
      <c r="F30" s="7"/>
      <c r="G30" s="7"/>
      <c r="H30" s="7"/>
      <c r="I30" s="7"/>
      <c r="J30" s="7"/>
      <c r="K30" s="7"/>
      <c r="L30" s="7"/>
      <c r="M30" s="7"/>
      <c r="N30" s="21">
        <f t="shared" si="8"/>
        <v>0</v>
      </c>
    </row>
    <row r="31" spans="1:14">
      <c r="A31" s="15">
        <v>4154</v>
      </c>
      <c r="B31" s="16" t="s">
        <v>44</v>
      </c>
      <c r="C31" s="7"/>
      <c r="D31" s="40">
        <f>'Veterinäravgift (3154 &amp; 4154)  '!B23</f>
        <v>0</v>
      </c>
      <c r="E31" s="40">
        <f>'Veterinäravgift (3154 &amp; 4154)  '!C23</f>
        <v>0</v>
      </c>
      <c r="F31" s="40">
        <f>'Veterinäravgift (3154 &amp; 4154)  '!D23</f>
        <v>0</v>
      </c>
      <c r="G31" s="40">
        <f>'Veterinäravgift (3154 &amp; 4154)  '!E23</f>
        <v>0</v>
      </c>
      <c r="H31" s="40">
        <f>'Veterinäravgift (3154 &amp; 4154)  '!F23</f>
        <v>0</v>
      </c>
      <c r="I31" s="40">
        <f>'Veterinäravgift (3154 &amp; 4154)  '!G23</f>
        <v>0</v>
      </c>
      <c r="J31" s="40">
        <f>'Veterinäravgift (3154 &amp; 4154)  '!H23</f>
        <v>0</v>
      </c>
      <c r="K31" s="40">
        <f>'Veterinäravgift (3154 &amp; 4154)  '!I23</f>
        <v>0</v>
      </c>
      <c r="L31" s="40">
        <f>'Veterinäravgift (3154 &amp; 4154)  '!J23</f>
        <v>0</v>
      </c>
      <c r="M31" s="40">
        <f>'Veterinäravgift (3154 &amp; 4154)  '!K23</f>
        <v>0</v>
      </c>
      <c r="N31" s="21">
        <f t="shared" si="8"/>
        <v>0</v>
      </c>
    </row>
    <row r="32" spans="1:14">
      <c r="A32" s="15">
        <v>4160</v>
      </c>
      <c r="B32" s="16" t="s">
        <v>13</v>
      </c>
      <c r="C32" s="7"/>
      <c r="D32" s="7"/>
      <c r="E32" s="7"/>
      <c r="F32" s="7"/>
      <c r="G32" s="7"/>
      <c r="H32" s="7"/>
      <c r="I32" s="7"/>
      <c r="J32" s="7"/>
      <c r="K32" s="7"/>
      <c r="L32" s="7"/>
      <c r="M32" s="7"/>
      <c r="N32" s="21">
        <f t="shared" si="8"/>
        <v>0</v>
      </c>
    </row>
    <row r="33" spans="1:14">
      <c r="A33" s="15">
        <v>4170</v>
      </c>
      <c r="B33" s="16" t="s">
        <v>40</v>
      </c>
      <c r="C33" s="7"/>
      <c r="D33" s="40">
        <f>'Uppstallning (3170 &amp; 4170)'!B20</f>
        <v>0</v>
      </c>
      <c r="E33" s="40">
        <f>'Uppstallning (3170 &amp; 4170)'!C20</f>
        <v>0</v>
      </c>
      <c r="F33" s="40">
        <f>'Uppstallning (3170 &amp; 4170)'!D20</f>
        <v>0</v>
      </c>
      <c r="G33" s="40">
        <f>'Uppstallning (3170 &amp; 4170)'!E20</f>
        <v>0</v>
      </c>
      <c r="H33" s="40">
        <f>'Uppstallning (3170 &amp; 4170)'!F20</f>
        <v>0</v>
      </c>
      <c r="I33" s="40">
        <f>'Uppstallning (3170 &amp; 4170)'!G20</f>
        <v>0</v>
      </c>
      <c r="J33" s="40">
        <f>'Uppstallning (3170 &amp; 4170)'!H20</f>
        <v>0</v>
      </c>
      <c r="K33" s="40">
        <f>'Uppstallning (3170 &amp; 4170)'!I20</f>
        <v>0</v>
      </c>
      <c r="L33" s="40">
        <f>'Uppstallning (3170 &amp; 4170)'!J20</f>
        <v>0</v>
      </c>
      <c r="M33" s="40">
        <f>'Uppstallning (3170 &amp; 4170)'!K20</f>
        <v>0</v>
      </c>
      <c r="N33" s="21">
        <f t="shared" si="8"/>
        <v>0</v>
      </c>
    </row>
    <row r="34" spans="1:14">
      <c r="A34" s="15">
        <v>4180</v>
      </c>
      <c r="B34" s="16" t="s">
        <v>15</v>
      </c>
      <c r="C34" s="7"/>
      <c r="D34" s="7"/>
      <c r="E34" s="7"/>
      <c r="F34" s="7"/>
      <c r="G34" s="7"/>
      <c r="H34" s="7"/>
      <c r="I34" s="7"/>
      <c r="J34" s="7"/>
      <c r="K34" s="7"/>
      <c r="L34" s="7"/>
      <c r="M34" s="7"/>
      <c r="N34" s="21">
        <f t="shared" si="8"/>
        <v>0</v>
      </c>
    </row>
    <row r="35" spans="1:14">
      <c r="A35" s="15">
        <v>4190</v>
      </c>
      <c r="B35" s="16" t="s">
        <v>14</v>
      </c>
      <c r="C35" s="7"/>
      <c r="D35" s="7"/>
      <c r="E35" s="7"/>
      <c r="F35" s="7"/>
      <c r="G35" s="7"/>
      <c r="H35" s="7"/>
      <c r="I35" s="7"/>
      <c r="J35" s="7"/>
      <c r="K35" s="7"/>
      <c r="L35" s="7"/>
      <c r="M35" s="7"/>
      <c r="N35" s="21">
        <f t="shared" si="8"/>
        <v>0</v>
      </c>
    </row>
    <row r="36" spans="1:14">
      <c r="A36" s="15"/>
      <c r="B36" s="16"/>
      <c r="C36" s="7"/>
      <c r="D36" s="7"/>
      <c r="E36" s="7"/>
      <c r="F36" s="7"/>
      <c r="G36" s="7"/>
      <c r="H36" s="7"/>
      <c r="I36" s="7"/>
      <c r="J36" s="7"/>
      <c r="K36" s="7"/>
      <c r="L36" s="7"/>
      <c r="M36" s="7"/>
      <c r="N36" s="21">
        <f t="shared" si="8"/>
        <v>0</v>
      </c>
    </row>
    <row r="37" spans="1:14">
      <c r="A37" s="15">
        <v>4210</v>
      </c>
      <c r="B37" s="16" t="s">
        <v>5</v>
      </c>
      <c r="C37" s="7"/>
      <c r="D37" s="7"/>
      <c r="E37" s="7"/>
      <c r="F37" s="7"/>
      <c r="G37" s="7"/>
      <c r="H37" s="7"/>
      <c r="I37" s="7"/>
      <c r="J37" s="7"/>
      <c r="K37" s="7"/>
      <c r="L37" s="7"/>
      <c r="M37" s="7"/>
      <c r="N37" s="21">
        <f t="shared" si="8"/>
        <v>0</v>
      </c>
    </row>
    <row r="38" spans="1:14">
      <c r="A38" s="15"/>
      <c r="B38" s="16"/>
      <c r="C38" s="7"/>
      <c r="D38" s="7"/>
      <c r="E38" s="7"/>
      <c r="F38" s="7"/>
      <c r="G38" s="7"/>
      <c r="H38" s="7"/>
      <c r="I38" s="7"/>
      <c r="J38" s="7"/>
      <c r="K38" s="7"/>
      <c r="L38" s="7"/>
      <c r="M38" s="7"/>
      <c r="N38" s="21">
        <f t="shared" si="8"/>
        <v>0</v>
      </c>
    </row>
    <row r="39" spans="1:14">
      <c r="A39" s="15">
        <v>5071</v>
      </c>
      <c r="B39" s="16" t="s">
        <v>16</v>
      </c>
      <c r="C39" s="7"/>
      <c r="D39" s="40">
        <f>'Ridbanor (konto 5621, 5071+lön)'!B11</f>
        <v>0</v>
      </c>
      <c r="E39" s="40">
        <f>'Ridbanor (konto 5621, 5071+lön)'!C11</f>
        <v>0</v>
      </c>
      <c r="F39" s="40">
        <f>'Ridbanor (konto 5621, 5071+lön)'!D11</f>
        <v>0</v>
      </c>
      <c r="G39" s="40">
        <f>'Ridbanor (konto 5621, 5071+lön)'!E11</f>
        <v>0</v>
      </c>
      <c r="H39" s="40">
        <f>'Ridbanor (konto 5621, 5071+lön)'!F11</f>
        <v>0</v>
      </c>
      <c r="I39" s="40">
        <f>'Ridbanor (konto 5621, 5071+lön)'!G11</f>
        <v>0</v>
      </c>
      <c r="J39" s="40">
        <f>'Ridbanor (konto 5621, 5071+lön)'!H11</f>
        <v>0</v>
      </c>
      <c r="K39" s="40">
        <f>'Ridbanor (konto 5621, 5071+lön)'!I11</f>
        <v>0</v>
      </c>
      <c r="L39" s="40">
        <f>'Ridbanor (konto 5621, 5071+lön)'!J11</f>
        <v>0</v>
      </c>
      <c r="M39" s="40">
        <f>'Ridbanor (konto 5621, 5071+lön)'!K11</f>
        <v>0</v>
      </c>
      <c r="N39" s="21">
        <f t="shared" si="8"/>
        <v>0</v>
      </c>
    </row>
    <row r="40" spans="1:14">
      <c r="A40" s="15"/>
      <c r="B40" s="16"/>
      <c r="C40" s="7"/>
      <c r="D40" s="7"/>
      <c r="E40" s="7"/>
      <c r="F40" s="7"/>
      <c r="G40" s="7"/>
      <c r="H40" s="7"/>
      <c r="I40" s="7"/>
      <c r="J40" s="7"/>
      <c r="K40" s="7"/>
      <c r="L40" s="7"/>
      <c r="M40" s="7"/>
      <c r="N40" s="21">
        <f t="shared" si="8"/>
        <v>0</v>
      </c>
    </row>
    <row r="41" spans="1:14">
      <c r="A41" s="15">
        <v>5410</v>
      </c>
      <c r="B41" s="16" t="s">
        <v>17</v>
      </c>
      <c r="C41" s="7"/>
      <c r="D41" s="7"/>
      <c r="E41" s="7"/>
      <c r="F41" s="7"/>
      <c r="G41" s="7"/>
      <c r="H41" s="7"/>
      <c r="I41" s="7"/>
      <c r="J41" s="7"/>
      <c r="K41" s="7"/>
      <c r="L41" s="7"/>
      <c r="M41" s="7"/>
      <c r="N41" s="21">
        <f t="shared" si="8"/>
        <v>0</v>
      </c>
    </row>
    <row r="42" spans="1:14">
      <c r="A42" s="15">
        <v>5490</v>
      </c>
      <c r="B42" s="16" t="s">
        <v>18</v>
      </c>
      <c r="C42" s="7"/>
      <c r="D42" s="7"/>
      <c r="E42" s="7"/>
      <c r="F42" s="7"/>
      <c r="G42" s="7"/>
      <c r="H42" s="7"/>
      <c r="I42" s="7"/>
      <c r="J42" s="7"/>
      <c r="K42" s="7"/>
      <c r="L42" s="7"/>
      <c r="M42" s="7"/>
      <c r="N42" s="21">
        <f t="shared" si="8"/>
        <v>0</v>
      </c>
    </row>
    <row r="43" spans="1:14">
      <c r="A43" s="15"/>
      <c r="B43" s="16"/>
      <c r="C43" s="7"/>
      <c r="D43" s="7"/>
      <c r="E43" s="7"/>
      <c r="F43" s="7"/>
      <c r="G43" s="7"/>
      <c r="H43" s="7"/>
      <c r="I43" s="7"/>
      <c r="J43" s="7"/>
      <c r="K43" s="7"/>
      <c r="L43" s="7"/>
      <c r="M43" s="7"/>
      <c r="N43" s="21">
        <f t="shared" si="8"/>
        <v>0</v>
      </c>
    </row>
    <row r="44" spans="1:14">
      <c r="A44" s="15">
        <v>5510</v>
      </c>
      <c r="B44" s="16" t="s">
        <v>6</v>
      </c>
      <c r="C44" s="7"/>
      <c r="D44" s="7"/>
      <c r="E44" s="7"/>
      <c r="F44" s="7"/>
      <c r="G44" s="7"/>
      <c r="H44" s="7"/>
      <c r="I44" s="7"/>
      <c r="J44" s="7"/>
      <c r="K44" s="7"/>
      <c r="L44" s="7"/>
      <c r="M44" s="7"/>
      <c r="N44" s="21">
        <f t="shared" si="8"/>
        <v>0</v>
      </c>
    </row>
    <row r="45" spans="1:14">
      <c r="A45" s="15"/>
      <c r="B45" s="16"/>
      <c r="C45" s="7"/>
      <c r="D45" s="7"/>
      <c r="E45" s="7"/>
      <c r="F45" s="7"/>
      <c r="G45" s="7"/>
      <c r="H45" s="7"/>
      <c r="I45" s="7"/>
      <c r="J45" s="7"/>
      <c r="K45" s="7"/>
      <c r="L45" s="7"/>
      <c r="M45" s="7"/>
      <c r="N45" s="21">
        <f t="shared" si="8"/>
        <v>0</v>
      </c>
    </row>
    <row r="46" spans="1:14">
      <c r="A46" s="15">
        <v>5620</v>
      </c>
      <c r="B46" s="16" t="s">
        <v>19</v>
      </c>
      <c r="C46" s="7"/>
      <c r="D46" s="7"/>
      <c r="E46" s="7"/>
      <c r="F46" s="7"/>
      <c r="G46" s="7"/>
      <c r="H46" s="7"/>
      <c r="I46" s="7"/>
      <c r="J46" s="7"/>
      <c r="K46" s="7"/>
      <c r="L46" s="7"/>
      <c r="M46" s="7"/>
      <c r="N46" s="21">
        <f t="shared" si="8"/>
        <v>0</v>
      </c>
    </row>
    <row r="47" spans="1:14">
      <c r="A47" s="15">
        <v>5621</v>
      </c>
      <c r="B47" s="16" t="s">
        <v>20</v>
      </c>
      <c r="C47" s="7"/>
      <c r="D47" s="40">
        <f>'Ridbanor (konto 5621, 5071+lön)'!B16</f>
        <v>0</v>
      </c>
      <c r="E47" s="40">
        <f>'Ridbanor (konto 5621, 5071+lön)'!C16</f>
        <v>0</v>
      </c>
      <c r="F47" s="40">
        <f>'Ridbanor (konto 5621, 5071+lön)'!D16</f>
        <v>0</v>
      </c>
      <c r="G47" s="40">
        <f>'Ridbanor (konto 5621, 5071+lön)'!E16</f>
        <v>0</v>
      </c>
      <c r="H47" s="40">
        <f>'Ridbanor (konto 5621, 5071+lön)'!F16</f>
        <v>0</v>
      </c>
      <c r="I47" s="40">
        <f>'Ridbanor (konto 5621, 5071+lön)'!G16</f>
        <v>0</v>
      </c>
      <c r="J47" s="40">
        <f>'Ridbanor (konto 5621, 5071+lön)'!H16</f>
        <v>0</v>
      </c>
      <c r="K47" s="40">
        <f>'Ridbanor (konto 5621, 5071+lön)'!I16</f>
        <v>0</v>
      </c>
      <c r="L47" s="40">
        <f>'Ridbanor (konto 5621, 5071+lön)'!J16</f>
        <v>0</v>
      </c>
      <c r="M47" s="40">
        <f>'Ridbanor (konto 5621, 5071+lön)'!K16</f>
        <v>0</v>
      </c>
      <c r="N47" s="21">
        <f t="shared" si="8"/>
        <v>0</v>
      </c>
    </row>
    <row r="48" spans="1:14">
      <c r="A48" s="15"/>
      <c r="B48" s="16"/>
      <c r="C48" s="7"/>
      <c r="D48" s="7"/>
      <c r="E48" s="7"/>
      <c r="F48" s="7"/>
      <c r="G48" s="7"/>
      <c r="H48" s="7"/>
      <c r="I48" s="7"/>
      <c r="J48" s="7"/>
      <c r="K48" s="7"/>
      <c r="L48" s="7"/>
      <c r="M48" s="7"/>
      <c r="N48" s="21">
        <f t="shared" si="8"/>
        <v>0</v>
      </c>
    </row>
    <row r="49" spans="1:14">
      <c r="A49" s="15">
        <v>7010</v>
      </c>
      <c r="B49" s="16" t="s">
        <v>7</v>
      </c>
      <c r="C49" s="7"/>
      <c r="D49" s="40">
        <f>'Ridbanor (konto 5621, 5071+lön)'!B33</f>
        <v>0</v>
      </c>
      <c r="E49" s="40">
        <f>'Ridbanor (konto 5621, 5071+lön)'!C33</f>
        <v>0</v>
      </c>
      <c r="F49" s="40">
        <f>'Ridbanor (konto 5621, 5071+lön)'!D33</f>
        <v>0</v>
      </c>
      <c r="G49" s="40">
        <f>'Ridbanor (konto 5621, 5071+lön)'!E33</f>
        <v>0</v>
      </c>
      <c r="H49" s="40">
        <f>'Ridbanor (konto 5621, 5071+lön)'!F33</f>
        <v>0</v>
      </c>
      <c r="I49" s="40">
        <f>'Ridbanor (konto 5621, 5071+lön)'!G33</f>
        <v>0</v>
      </c>
      <c r="J49" s="40">
        <f>'Ridbanor (konto 5621, 5071+lön)'!H33</f>
        <v>0</v>
      </c>
      <c r="K49" s="40">
        <f>'Ridbanor (konto 5621, 5071+lön)'!I33</f>
        <v>0</v>
      </c>
      <c r="L49" s="40">
        <f>'Ridbanor (konto 5621, 5071+lön)'!J33</f>
        <v>0</v>
      </c>
      <c r="M49" s="40">
        <f>'Ridbanor (konto 5621, 5071+lön)'!K33</f>
        <v>0</v>
      </c>
      <c r="N49" s="21">
        <f t="shared" si="8"/>
        <v>0</v>
      </c>
    </row>
    <row r="50" spans="1:14">
      <c r="A50" s="15">
        <v>7011</v>
      </c>
      <c r="B50" s="16" t="s">
        <v>41</v>
      </c>
      <c r="C50" s="7"/>
      <c r="D50" s="40">
        <f>'Ridbanor (konto 5621, 5071+lön)'!B34</f>
        <v>0</v>
      </c>
      <c r="E50" s="40">
        <f>'Ridbanor (konto 5621, 5071+lön)'!C34</f>
        <v>0</v>
      </c>
      <c r="F50" s="40">
        <f>'Ridbanor (konto 5621, 5071+lön)'!D34</f>
        <v>0</v>
      </c>
      <c r="G50" s="40">
        <f>'Ridbanor (konto 5621, 5071+lön)'!E34</f>
        <v>0</v>
      </c>
      <c r="H50" s="40">
        <f>'Ridbanor (konto 5621, 5071+lön)'!F34</f>
        <v>0</v>
      </c>
      <c r="I50" s="40">
        <f>'Ridbanor (konto 5621, 5071+lön)'!G34</f>
        <v>0</v>
      </c>
      <c r="J50" s="40">
        <f>'Ridbanor (konto 5621, 5071+lön)'!H34</f>
        <v>0</v>
      </c>
      <c r="K50" s="40">
        <f>'Ridbanor (konto 5621, 5071+lön)'!I34</f>
        <v>0</v>
      </c>
      <c r="L50" s="40">
        <f>'Ridbanor (konto 5621, 5071+lön)'!J34</f>
        <v>0</v>
      </c>
      <c r="M50" s="40">
        <f>'Ridbanor (konto 5621, 5071+lön)'!K34</f>
        <v>0</v>
      </c>
      <c r="N50" s="21">
        <f t="shared" si="8"/>
        <v>0</v>
      </c>
    </row>
    <row r="51" spans="1:14">
      <c r="A51" s="15">
        <v>7210</v>
      </c>
      <c r="B51" s="16" t="s">
        <v>8</v>
      </c>
      <c r="C51" s="7"/>
      <c r="D51" s="40">
        <f>'Ridbanor (konto 5621, 5071+lön)'!B35</f>
        <v>0</v>
      </c>
      <c r="E51" s="40">
        <f>'Ridbanor (konto 5621, 5071+lön)'!C35</f>
        <v>0</v>
      </c>
      <c r="F51" s="40">
        <f>'Ridbanor (konto 5621, 5071+lön)'!D35</f>
        <v>0</v>
      </c>
      <c r="G51" s="40">
        <f>'Ridbanor (konto 5621, 5071+lön)'!E35</f>
        <v>0</v>
      </c>
      <c r="H51" s="40">
        <f>'Ridbanor (konto 5621, 5071+lön)'!F35</f>
        <v>0</v>
      </c>
      <c r="I51" s="40">
        <f>'Ridbanor (konto 5621, 5071+lön)'!G35</f>
        <v>0</v>
      </c>
      <c r="J51" s="40">
        <f>'Ridbanor (konto 5621, 5071+lön)'!H35</f>
        <v>0</v>
      </c>
      <c r="K51" s="40">
        <f>'Ridbanor (konto 5621, 5071+lön)'!I35</f>
        <v>0</v>
      </c>
      <c r="L51" s="40">
        <f>'Ridbanor (konto 5621, 5071+lön)'!J35</f>
        <v>0</v>
      </c>
      <c r="M51" s="40">
        <f>'Ridbanor (konto 5621, 5071+lön)'!K35</f>
        <v>0</v>
      </c>
      <c r="N51" s="21">
        <f t="shared" si="8"/>
        <v>0</v>
      </c>
    </row>
    <row r="52" spans="1:14">
      <c r="A52" s="15"/>
      <c r="B52" s="16"/>
      <c r="C52" s="7"/>
      <c r="D52" s="7"/>
      <c r="E52" s="7"/>
      <c r="F52" s="7"/>
      <c r="G52" s="7"/>
      <c r="H52" s="7"/>
      <c r="I52" s="7"/>
      <c r="J52" s="7"/>
      <c r="K52" s="7"/>
      <c r="L52" s="7"/>
      <c r="M52" s="7"/>
      <c r="N52" s="21">
        <f t="shared" si="8"/>
        <v>0</v>
      </c>
    </row>
    <row r="53" spans="1:14">
      <c r="A53" s="15">
        <v>7331</v>
      </c>
      <c r="B53" s="16" t="s">
        <v>21</v>
      </c>
      <c r="C53" s="7"/>
      <c r="D53" s="7"/>
      <c r="E53" s="7"/>
      <c r="F53" s="7"/>
      <c r="G53" s="7"/>
      <c r="H53" s="7"/>
      <c r="I53" s="7"/>
      <c r="J53" s="7"/>
      <c r="K53" s="7"/>
      <c r="L53" s="7"/>
      <c r="M53" s="7"/>
      <c r="N53" s="21">
        <f t="shared" si="8"/>
        <v>0</v>
      </c>
    </row>
    <row r="54" spans="1:14">
      <c r="A54" s="15">
        <v>7332</v>
      </c>
      <c r="B54" s="16" t="s">
        <v>22</v>
      </c>
      <c r="C54" s="7"/>
      <c r="D54" s="7"/>
      <c r="E54" s="7"/>
      <c r="F54" s="7"/>
      <c r="G54" s="7"/>
      <c r="H54" s="7"/>
      <c r="I54" s="7"/>
      <c r="J54" s="7"/>
      <c r="K54" s="7"/>
      <c r="L54" s="7"/>
      <c r="M54" s="7"/>
      <c r="N54" s="21">
        <f t="shared" si="8"/>
        <v>0</v>
      </c>
    </row>
    <row r="55" spans="1:14">
      <c r="A55" s="15"/>
      <c r="B55" s="16"/>
      <c r="C55" s="7"/>
      <c r="D55" s="7"/>
      <c r="E55" s="7"/>
      <c r="F55" s="7"/>
      <c r="G55" s="7"/>
      <c r="H55" s="7"/>
      <c r="I55" s="7"/>
      <c r="J55" s="7"/>
      <c r="K55" s="7"/>
      <c r="L55" s="7"/>
      <c r="M55" s="7"/>
      <c r="N55" s="21">
        <f>SUM(C55:M55)</f>
        <v>0</v>
      </c>
    </row>
    <row r="56" spans="1:14">
      <c r="A56" s="15">
        <v>7510</v>
      </c>
      <c r="B56" s="16" t="s">
        <v>9</v>
      </c>
      <c r="C56" s="7"/>
      <c r="D56" s="40">
        <f>'Ridbanor (konto 5621, 5071+lön)'!B28</f>
        <v>0</v>
      </c>
      <c r="E56" s="40">
        <f>'Ridbanor (konto 5621, 5071+lön)'!C28</f>
        <v>0</v>
      </c>
      <c r="F56" s="40">
        <f>'Ridbanor (konto 5621, 5071+lön)'!D28</f>
        <v>0</v>
      </c>
      <c r="G56" s="40">
        <f>'Ridbanor (konto 5621, 5071+lön)'!E28</f>
        <v>0</v>
      </c>
      <c r="H56" s="40">
        <f>'Ridbanor (konto 5621, 5071+lön)'!F28</f>
        <v>0</v>
      </c>
      <c r="I56" s="40">
        <f>'Ridbanor (konto 5621, 5071+lön)'!G28</f>
        <v>0</v>
      </c>
      <c r="J56" s="40">
        <f>'Ridbanor (konto 5621, 5071+lön)'!H28</f>
        <v>0</v>
      </c>
      <c r="K56" s="40">
        <f>'Ridbanor (konto 5621, 5071+lön)'!I28</f>
        <v>0</v>
      </c>
      <c r="L56" s="40">
        <f>'Ridbanor (konto 5621, 5071+lön)'!J28</f>
        <v>0</v>
      </c>
      <c r="M56" s="40">
        <f>'Ridbanor (konto 5621, 5071+lön)'!K28</f>
        <v>0</v>
      </c>
      <c r="N56" s="21">
        <f t="shared" si="8"/>
        <v>0</v>
      </c>
    </row>
    <row r="57" spans="1:14">
      <c r="A57" s="15"/>
      <c r="B57" s="16"/>
      <c r="C57" s="7"/>
      <c r="D57" s="7"/>
      <c r="E57" s="7"/>
      <c r="F57" s="7"/>
      <c r="G57" s="7"/>
      <c r="H57" s="7"/>
      <c r="I57" s="7"/>
      <c r="J57" s="7"/>
      <c r="K57" s="7"/>
      <c r="L57" s="7"/>
      <c r="M57" s="7"/>
      <c r="N57" s="21">
        <f t="shared" si="8"/>
        <v>0</v>
      </c>
    </row>
    <row r="58" spans="1:14">
      <c r="A58" s="15">
        <v>7820</v>
      </c>
      <c r="B58" s="16" t="s">
        <v>53</v>
      </c>
      <c r="C58" s="7"/>
      <c r="D58" s="7"/>
      <c r="E58" s="7"/>
      <c r="F58" s="7"/>
      <c r="G58" s="7"/>
      <c r="H58" s="7"/>
      <c r="I58" s="7"/>
      <c r="J58" s="7"/>
      <c r="K58" s="7"/>
      <c r="L58" s="7"/>
      <c r="M58" s="7"/>
      <c r="N58" s="21">
        <f t="shared" si="8"/>
        <v>0</v>
      </c>
    </row>
    <row r="59" spans="1:14">
      <c r="A59" s="15">
        <v>7830</v>
      </c>
      <c r="B59" s="16" t="s">
        <v>54</v>
      </c>
      <c r="C59" s="7"/>
      <c r="D59" s="7"/>
      <c r="E59" s="7"/>
      <c r="F59" s="7"/>
      <c r="G59" s="7"/>
      <c r="H59" s="7"/>
      <c r="I59" s="7"/>
      <c r="J59" s="7"/>
      <c r="K59" s="7"/>
      <c r="L59" s="7"/>
      <c r="M59" s="7"/>
      <c r="N59" s="21"/>
    </row>
    <row r="60" spans="1:14">
      <c r="A60" s="15"/>
      <c r="B60" s="16"/>
      <c r="C60" s="7"/>
      <c r="D60" s="7"/>
      <c r="E60" s="7"/>
      <c r="F60" s="7"/>
      <c r="G60" s="7"/>
      <c r="H60" s="7"/>
      <c r="I60" s="7"/>
      <c r="J60" s="7"/>
      <c r="K60" s="7"/>
      <c r="L60" s="7"/>
      <c r="M60" s="7"/>
      <c r="N60" s="21">
        <f t="shared" si="8"/>
        <v>0</v>
      </c>
    </row>
    <row r="61" spans="1:14" ht="15" thickBot="1">
      <c r="A61" s="10"/>
      <c r="B61" s="2" t="s">
        <v>4</v>
      </c>
      <c r="C61" s="3">
        <f t="shared" ref="C61:N61" si="9">SUM(C25:C60)</f>
        <v>0</v>
      </c>
      <c r="D61" s="3">
        <f t="shared" si="9"/>
        <v>0</v>
      </c>
      <c r="E61" s="3">
        <f t="shared" si="9"/>
        <v>0</v>
      </c>
      <c r="F61" s="3">
        <f t="shared" si="9"/>
        <v>0</v>
      </c>
      <c r="G61" s="3">
        <f t="shared" si="9"/>
        <v>0</v>
      </c>
      <c r="H61" s="3">
        <f t="shared" si="9"/>
        <v>0</v>
      </c>
      <c r="I61" s="3">
        <f t="shared" si="9"/>
        <v>0</v>
      </c>
      <c r="J61" s="3">
        <f t="shared" si="9"/>
        <v>0</v>
      </c>
      <c r="K61" s="3">
        <f t="shared" si="9"/>
        <v>0</v>
      </c>
      <c r="L61" s="3">
        <f t="shared" si="9"/>
        <v>0</v>
      </c>
      <c r="M61" s="3">
        <f t="shared" si="9"/>
        <v>0</v>
      </c>
      <c r="N61" s="3">
        <f t="shared" si="9"/>
        <v>0</v>
      </c>
    </row>
    <row r="62" spans="1:14" ht="15" thickBot="1">
      <c r="A62" s="30"/>
      <c r="B62" s="31"/>
      <c r="C62" s="32"/>
      <c r="D62" s="32"/>
      <c r="E62" s="32"/>
      <c r="F62" s="33"/>
      <c r="G62" s="33"/>
      <c r="H62" s="33"/>
      <c r="I62" s="33"/>
      <c r="J62" s="33"/>
      <c r="K62" s="33"/>
      <c r="L62" s="33"/>
      <c r="M62" s="33"/>
      <c r="N62" s="34"/>
    </row>
    <row r="63" spans="1:14" ht="15" thickBot="1">
      <c r="A63" s="11"/>
      <c r="B63" s="4" t="s">
        <v>51</v>
      </c>
      <c r="C63" s="35">
        <f t="shared" ref="C63:N63" si="10">SUM(C22-C61)</f>
        <v>0</v>
      </c>
      <c r="D63" s="35">
        <f t="shared" si="10"/>
        <v>0</v>
      </c>
      <c r="E63" s="35">
        <f t="shared" si="10"/>
        <v>0</v>
      </c>
      <c r="F63" s="35">
        <f t="shared" si="10"/>
        <v>0</v>
      </c>
      <c r="G63" s="35">
        <f t="shared" si="10"/>
        <v>0</v>
      </c>
      <c r="H63" s="35">
        <f t="shared" si="10"/>
        <v>0</v>
      </c>
      <c r="I63" s="35">
        <f t="shared" si="10"/>
        <v>0</v>
      </c>
      <c r="J63" s="35">
        <f t="shared" si="10"/>
        <v>0</v>
      </c>
      <c r="K63" s="35">
        <f t="shared" si="10"/>
        <v>0</v>
      </c>
      <c r="L63" s="35">
        <f t="shared" si="10"/>
        <v>0</v>
      </c>
      <c r="M63" s="35">
        <f t="shared" si="10"/>
        <v>0</v>
      </c>
      <c r="N63" s="35">
        <f t="shared" si="10"/>
        <v>0</v>
      </c>
    </row>
    <row r="64" spans="1:14">
      <c r="A64" s="23"/>
      <c r="B64" s="24"/>
      <c r="C64" s="25"/>
      <c r="D64" s="26"/>
      <c r="E64" s="25"/>
      <c r="F64" s="27"/>
      <c r="G64" s="28"/>
      <c r="H64" s="27"/>
      <c r="I64" s="28"/>
      <c r="J64" s="27"/>
      <c r="K64" s="28"/>
      <c r="L64" s="27"/>
      <c r="M64" s="28"/>
      <c r="N64" s="29"/>
    </row>
    <row r="65" spans="1:14">
      <c r="A65" s="125" t="s">
        <v>61</v>
      </c>
      <c r="B65" s="126"/>
      <c r="C65" s="121" t="s">
        <v>45</v>
      </c>
      <c r="D65" s="17" t="str">
        <f t="shared" ref="D65:M65" si="11">D5</f>
        <v xml:space="preserve">Tävling 1 </v>
      </c>
      <c r="E65" s="17" t="str">
        <f t="shared" si="11"/>
        <v>Tävling 2</v>
      </c>
      <c r="F65" s="17" t="str">
        <f t="shared" si="11"/>
        <v>Tävling 3</v>
      </c>
      <c r="G65" s="17" t="str">
        <f t="shared" si="11"/>
        <v>Tävling 4</v>
      </c>
      <c r="H65" s="17" t="str">
        <f t="shared" si="11"/>
        <v>Tävling 5</v>
      </c>
      <c r="I65" s="17" t="str">
        <f t="shared" si="11"/>
        <v>Tävling 6</v>
      </c>
      <c r="J65" s="17" t="str">
        <f t="shared" si="11"/>
        <v>Tävling 7</v>
      </c>
      <c r="K65" s="17" t="str">
        <f t="shared" si="11"/>
        <v>Tävling 8</v>
      </c>
      <c r="L65" s="17" t="str">
        <f t="shared" si="11"/>
        <v>Tävling 9</v>
      </c>
      <c r="M65" s="17" t="str">
        <f t="shared" si="11"/>
        <v>Tävling 10</v>
      </c>
      <c r="N65" s="123" t="s">
        <v>35</v>
      </c>
    </row>
    <row r="66" spans="1:14">
      <c r="A66" s="127"/>
      <c r="B66" s="128"/>
      <c r="C66" s="122"/>
      <c r="D66" s="111" t="str">
        <f t="shared" ref="D66:M66" si="12">D6</f>
        <v>Datum</v>
      </c>
      <c r="E66" s="111" t="str">
        <f t="shared" si="12"/>
        <v>Datum</v>
      </c>
      <c r="F66" s="111" t="str">
        <f t="shared" si="12"/>
        <v>Datum</v>
      </c>
      <c r="G66" s="111" t="str">
        <f t="shared" si="12"/>
        <v>Datum</v>
      </c>
      <c r="H66" s="111" t="str">
        <f t="shared" si="12"/>
        <v>Datum</v>
      </c>
      <c r="I66" s="111" t="str">
        <f t="shared" si="12"/>
        <v>Datum</v>
      </c>
      <c r="J66" s="111" t="str">
        <f t="shared" si="12"/>
        <v>Datum</v>
      </c>
      <c r="K66" s="111" t="str">
        <f t="shared" si="12"/>
        <v>Datum</v>
      </c>
      <c r="L66" s="111" t="str">
        <f t="shared" si="12"/>
        <v>Datum</v>
      </c>
      <c r="M66" s="111" t="str">
        <f t="shared" si="12"/>
        <v>Datum</v>
      </c>
      <c r="N66" s="124"/>
    </row>
    <row r="67" spans="1:14">
      <c r="A67" s="13"/>
      <c r="B67" s="14" t="s">
        <v>37</v>
      </c>
      <c r="C67" s="19"/>
      <c r="D67" s="19"/>
      <c r="E67" s="19"/>
      <c r="F67" s="20"/>
      <c r="G67" s="20"/>
      <c r="H67" s="20"/>
      <c r="I67" s="20"/>
      <c r="J67" s="20"/>
      <c r="K67" s="20"/>
      <c r="L67" s="20"/>
      <c r="M67" s="20"/>
      <c r="N67" s="21"/>
    </row>
    <row r="68" spans="1:14" ht="14.4" customHeight="1">
      <c r="A68" s="15">
        <v>3510</v>
      </c>
      <c r="B68" s="16" t="s">
        <v>46</v>
      </c>
      <c r="C68" s="18"/>
      <c r="D68" s="18"/>
      <c r="E68" s="18"/>
      <c r="F68" s="7"/>
      <c r="G68" s="7"/>
      <c r="H68" s="7"/>
      <c r="I68" s="7"/>
      <c r="J68" s="7"/>
      <c r="K68" s="7"/>
      <c r="L68" s="7"/>
      <c r="M68" s="7"/>
      <c r="N68" s="21">
        <f>SUM(C68:M68)</f>
        <v>0</v>
      </c>
    </row>
    <row r="69" spans="1:14" ht="14.4" customHeight="1">
      <c r="A69" s="15">
        <v>3512</v>
      </c>
      <c r="B69" s="16" t="s">
        <v>63</v>
      </c>
      <c r="C69" s="18"/>
      <c r="D69" s="18"/>
      <c r="E69" s="18"/>
      <c r="F69" s="7"/>
      <c r="G69" s="7"/>
      <c r="H69" s="7"/>
      <c r="I69" s="7"/>
      <c r="J69" s="7"/>
      <c r="K69" s="7"/>
      <c r="L69" s="7"/>
      <c r="M69" s="7"/>
      <c r="N69" s="21">
        <f t="shared" ref="N69:N72" si="13">SUM(C69:M69)</f>
        <v>0</v>
      </c>
    </row>
    <row r="70" spans="1:14">
      <c r="A70" s="15">
        <v>4510</v>
      </c>
      <c r="B70" s="16" t="s">
        <v>47</v>
      </c>
      <c r="C70" s="18"/>
      <c r="D70" s="18"/>
      <c r="E70" s="18"/>
      <c r="F70" s="7"/>
      <c r="G70" s="7"/>
      <c r="H70" s="7"/>
      <c r="I70" s="7"/>
      <c r="J70" s="7"/>
      <c r="K70" s="7"/>
      <c r="L70" s="7"/>
      <c r="M70" s="7"/>
      <c r="N70" s="21">
        <f t="shared" si="13"/>
        <v>0</v>
      </c>
    </row>
    <row r="71" spans="1:14">
      <c r="A71" s="15">
        <v>4512</v>
      </c>
      <c r="B71" s="16" t="s">
        <v>64</v>
      </c>
      <c r="C71" s="18"/>
      <c r="D71" s="40">
        <f>'Kiosk café  funktionärer (4512)'!B10</f>
        <v>0</v>
      </c>
      <c r="E71" s="40">
        <f>'Kiosk café  funktionärer (4512)'!C10</f>
        <v>0</v>
      </c>
      <c r="F71" s="40">
        <f>'Kiosk café  funktionärer (4512)'!D10</f>
        <v>0</v>
      </c>
      <c r="G71" s="40">
        <f>'Kiosk café  funktionärer (4512)'!E10</f>
        <v>0</v>
      </c>
      <c r="H71" s="40">
        <f>'Kiosk café  funktionärer (4512)'!F10</f>
        <v>0</v>
      </c>
      <c r="I71" s="40">
        <f>'Kiosk café  funktionärer (4512)'!G10</f>
        <v>0</v>
      </c>
      <c r="J71" s="40">
        <f>'Kiosk café  funktionärer (4512)'!H10</f>
        <v>0</v>
      </c>
      <c r="K71" s="40">
        <f>'Kiosk café  funktionärer (4512)'!I10</f>
        <v>0</v>
      </c>
      <c r="L71" s="40">
        <f>'Kiosk café  funktionärer (4512)'!J10</f>
        <v>0</v>
      </c>
      <c r="M71" s="40">
        <f>'Kiosk café  funktionärer (4512)'!K10</f>
        <v>0</v>
      </c>
      <c r="N71" s="21">
        <f t="shared" si="13"/>
        <v>0</v>
      </c>
    </row>
    <row r="72" spans="1:14">
      <c r="A72" s="9"/>
      <c r="B72" s="6"/>
      <c r="C72" s="18"/>
      <c r="D72" s="18"/>
      <c r="E72" s="18"/>
      <c r="F72" s="7"/>
      <c r="G72" s="7"/>
      <c r="H72" s="7"/>
      <c r="I72" s="7"/>
      <c r="J72" s="7"/>
      <c r="K72" s="7"/>
      <c r="L72" s="7"/>
      <c r="M72" s="7"/>
      <c r="N72" s="21">
        <f t="shared" si="13"/>
        <v>0</v>
      </c>
    </row>
    <row r="73" spans="1:14">
      <c r="A73" s="9"/>
      <c r="B73" s="6" t="s">
        <v>48</v>
      </c>
      <c r="C73" s="18"/>
      <c r="D73" s="18"/>
      <c r="E73" s="18"/>
      <c r="F73" s="18"/>
      <c r="G73" s="18"/>
      <c r="H73" s="18"/>
      <c r="I73" s="18"/>
      <c r="J73" s="18"/>
      <c r="K73" s="18"/>
      <c r="L73" s="18"/>
      <c r="M73" s="18"/>
      <c r="N73" s="21"/>
    </row>
    <row r="74" spans="1:14">
      <c r="A74" s="9"/>
      <c r="B74" s="6" t="s">
        <v>49</v>
      </c>
      <c r="C74" s="18"/>
      <c r="D74" s="18"/>
      <c r="E74" s="18"/>
      <c r="F74" s="18"/>
      <c r="G74" s="18"/>
      <c r="H74" s="18"/>
      <c r="I74" s="18"/>
      <c r="J74" s="18"/>
      <c r="K74" s="18"/>
      <c r="L74" s="18"/>
      <c r="M74" s="18"/>
      <c r="N74" s="21"/>
    </row>
    <row r="75" spans="1:14" ht="15" thickBot="1">
      <c r="A75" s="71"/>
      <c r="B75" s="72"/>
      <c r="C75" s="73"/>
      <c r="D75" s="73"/>
      <c r="E75" s="73"/>
      <c r="F75" s="74"/>
      <c r="G75" s="74"/>
      <c r="H75" s="74"/>
      <c r="I75" s="74"/>
      <c r="J75" s="74"/>
      <c r="K75" s="74"/>
      <c r="L75" s="74"/>
      <c r="M75" s="74"/>
      <c r="N75" s="75"/>
    </row>
    <row r="76" spans="1:14" ht="15" thickBot="1">
      <c r="A76" s="11"/>
      <c r="B76" s="4" t="s">
        <v>50</v>
      </c>
      <c r="C76" s="35">
        <f>C68+C69-C70-C71-C72-C73+C74</f>
        <v>0</v>
      </c>
      <c r="D76" s="35">
        <f>D68+D69-D70-D71-D72-D73+D74</f>
        <v>0</v>
      </c>
      <c r="E76" s="35">
        <f t="shared" ref="E76:M76" si="14">E68-E70-E73+E74</f>
        <v>0</v>
      </c>
      <c r="F76" s="35">
        <f t="shared" si="14"/>
        <v>0</v>
      </c>
      <c r="G76" s="35">
        <f t="shared" si="14"/>
        <v>0</v>
      </c>
      <c r="H76" s="35">
        <f t="shared" si="14"/>
        <v>0</v>
      </c>
      <c r="I76" s="35">
        <f t="shared" si="14"/>
        <v>0</v>
      </c>
      <c r="J76" s="35">
        <f t="shared" si="14"/>
        <v>0</v>
      </c>
      <c r="K76" s="35">
        <f t="shared" si="14"/>
        <v>0</v>
      </c>
      <c r="L76" s="35">
        <f t="shared" si="14"/>
        <v>0</v>
      </c>
      <c r="M76" s="35">
        <f t="shared" si="14"/>
        <v>0</v>
      </c>
      <c r="N76" s="35">
        <f>SUM(C76:M76)</f>
        <v>0</v>
      </c>
    </row>
    <row r="77" spans="1:14" ht="15" thickBot="1">
      <c r="A77" s="30"/>
      <c r="B77" s="31"/>
      <c r="C77" s="32"/>
      <c r="D77" s="32"/>
      <c r="E77" s="32"/>
      <c r="F77" s="33"/>
      <c r="G77" s="33"/>
      <c r="H77" s="33"/>
      <c r="I77" s="33"/>
      <c r="J77" s="33"/>
      <c r="K77" s="33"/>
      <c r="L77" s="33"/>
      <c r="M77" s="33"/>
      <c r="N77" s="34"/>
    </row>
    <row r="78" spans="1:14" ht="15" thickBot="1">
      <c r="A78" s="11"/>
      <c r="B78" s="4" t="s">
        <v>52</v>
      </c>
      <c r="C78" s="35">
        <f t="shared" ref="C78:M78" si="15">SUM(C63+C76)</f>
        <v>0</v>
      </c>
      <c r="D78" s="35">
        <f t="shared" si="15"/>
        <v>0</v>
      </c>
      <c r="E78" s="35">
        <f t="shared" si="15"/>
        <v>0</v>
      </c>
      <c r="F78" s="35">
        <f t="shared" si="15"/>
        <v>0</v>
      </c>
      <c r="G78" s="35">
        <f t="shared" si="15"/>
        <v>0</v>
      </c>
      <c r="H78" s="35">
        <f t="shared" si="15"/>
        <v>0</v>
      </c>
      <c r="I78" s="35">
        <f t="shared" si="15"/>
        <v>0</v>
      </c>
      <c r="J78" s="35">
        <f t="shared" si="15"/>
        <v>0</v>
      </c>
      <c r="K78" s="35">
        <f t="shared" si="15"/>
        <v>0</v>
      </c>
      <c r="L78" s="35">
        <f t="shared" si="15"/>
        <v>0</v>
      </c>
      <c r="M78" s="35">
        <f t="shared" si="15"/>
        <v>0</v>
      </c>
      <c r="N78" s="35">
        <f>N63+N76</f>
        <v>0</v>
      </c>
    </row>
  </sheetData>
  <sheetProtection sheet="1" selectLockedCells="1"/>
  <mergeCells count="15">
    <mergeCell ref="A1:D1"/>
    <mergeCell ref="C12:C13"/>
    <mergeCell ref="N12:N13"/>
    <mergeCell ref="A12:B13"/>
    <mergeCell ref="A65:B66"/>
    <mergeCell ref="C65:C66"/>
    <mergeCell ref="N65:N66"/>
    <mergeCell ref="A7:B7"/>
    <mergeCell ref="A8:B8"/>
    <mergeCell ref="A9:B9"/>
    <mergeCell ref="A10:B10"/>
    <mergeCell ref="A3:N3"/>
    <mergeCell ref="C5:C6"/>
    <mergeCell ref="N5:N6"/>
    <mergeCell ref="A5:B6"/>
  </mergeCells>
  <phoneticPr fontId="6" type="noConversion"/>
  <conditionalFormatting sqref="C76:N76">
    <cfRule type="cellIs" dxfId="12" priority="13" operator="lessThan">
      <formula>0</formula>
    </cfRule>
    <cfRule type="cellIs" dxfId="11" priority="14" operator="lessThan">
      <formula>0</formula>
    </cfRule>
  </conditionalFormatting>
  <conditionalFormatting sqref="C63:N63">
    <cfRule type="cellIs" dxfId="10" priority="7" operator="lessThan">
      <formula>0</formula>
    </cfRule>
    <cfRule type="cellIs" dxfId="9" priority="8" operator="lessThan">
      <formula>0</formula>
    </cfRule>
  </conditionalFormatting>
  <conditionalFormatting sqref="C78:N78">
    <cfRule type="cellIs" dxfId="8" priority="1" operator="lessThan">
      <formula>0</formula>
    </cfRule>
    <cfRule type="cellIs" dxfId="7" priority="2" operator="lessThan">
      <formula>0</formula>
    </cfRule>
  </conditionalFormatting>
  <pageMargins left="0.7" right="0.7" top="0.75" bottom="0.75" header="0.3" footer="0.3"/>
  <pageSetup paperSize="9" scale="3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2EF7-0D8D-4602-A0E1-1FA92DAF9749}">
  <dimension ref="A1:M29"/>
  <sheetViews>
    <sheetView zoomScale="110" zoomScaleNormal="110" workbookViewId="0">
      <selection activeCell="L2" sqref="L2"/>
    </sheetView>
  </sheetViews>
  <sheetFormatPr defaultRowHeight="14.4"/>
  <cols>
    <col min="1" max="1" width="48.88671875" customWidth="1"/>
    <col min="2" max="11" width="12" customWidth="1"/>
    <col min="13" max="13" width="33.109375" customWidth="1"/>
    <col min="14" max="14" width="8.88671875" customWidth="1"/>
  </cols>
  <sheetData>
    <row r="1" spans="1:13" s="1" customFormat="1" ht="54" customHeight="1">
      <c r="A1" s="130" t="s">
        <v>170</v>
      </c>
      <c r="B1" s="130"/>
      <c r="C1" s="130"/>
      <c r="D1" s="130"/>
      <c r="E1" s="130"/>
      <c r="F1" s="130"/>
      <c r="G1" s="130"/>
      <c r="H1" s="130"/>
      <c r="I1" s="130"/>
      <c r="J1" s="130"/>
      <c r="K1" s="130"/>
      <c r="L1" s="22"/>
      <c r="M1" s="22"/>
    </row>
    <row r="2" spans="1:13" s="41" customFormat="1">
      <c r="A2" s="125" t="s">
        <v>55</v>
      </c>
      <c r="B2" s="17" t="s">
        <v>34</v>
      </c>
      <c r="C2" s="17" t="s">
        <v>24</v>
      </c>
      <c r="D2" s="17" t="s">
        <v>25</v>
      </c>
      <c r="E2" s="17" t="s">
        <v>26</v>
      </c>
      <c r="F2" s="17" t="s">
        <v>27</v>
      </c>
      <c r="G2" s="17" t="s">
        <v>28</v>
      </c>
      <c r="H2" s="17" t="s">
        <v>29</v>
      </c>
      <c r="I2" s="17" t="s">
        <v>30</v>
      </c>
      <c r="J2" s="17" t="s">
        <v>31</v>
      </c>
      <c r="K2" s="17" t="s">
        <v>32</v>
      </c>
    </row>
    <row r="3" spans="1:13" s="41" customFormat="1">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3">
      <c r="A4" s="39" t="s">
        <v>83</v>
      </c>
      <c r="B4" s="61"/>
      <c r="C4" s="61"/>
      <c r="D4" s="61"/>
      <c r="E4" s="61"/>
      <c r="F4" s="61"/>
      <c r="G4" s="61"/>
      <c r="H4" s="61"/>
      <c r="I4" s="61"/>
      <c r="J4" s="61"/>
      <c r="K4" s="61"/>
    </row>
    <row r="5" spans="1:13">
      <c r="A5" s="39" t="s">
        <v>84</v>
      </c>
      <c r="B5" s="61"/>
      <c r="C5" s="61"/>
      <c r="D5" s="61"/>
      <c r="E5" s="61"/>
      <c r="F5" s="61"/>
      <c r="G5" s="61"/>
      <c r="H5" s="61"/>
      <c r="I5" s="61"/>
      <c r="J5" s="61"/>
      <c r="K5" s="61"/>
    </row>
    <row r="6" spans="1:13">
      <c r="A6" s="39"/>
      <c r="B6" s="61"/>
      <c r="C6" s="61"/>
      <c r="D6" s="61"/>
      <c r="E6" s="61"/>
      <c r="F6" s="61"/>
      <c r="G6" s="61"/>
      <c r="H6" s="61"/>
      <c r="I6" s="61"/>
      <c r="J6" s="61"/>
      <c r="K6" s="61"/>
    </row>
    <row r="7" spans="1:13">
      <c r="A7" s="39" t="s">
        <v>82</v>
      </c>
      <c r="B7" s="39"/>
      <c r="C7" s="39"/>
      <c r="D7" s="39"/>
      <c r="E7" s="39"/>
      <c r="F7" s="39"/>
      <c r="G7" s="39"/>
      <c r="H7" s="39"/>
      <c r="I7" s="39"/>
      <c r="J7" s="39"/>
      <c r="K7" s="39"/>
    </row>
    <row r="8" spans="1:13">
      <c r="A8" s="63" t="s">
        <v>129</v>
      </c>
      <c r="B8" s="39"/>
      <c r="C8" s="39"/>
      <c r="D8" s="39"/>
      <c r="E8" s="39"/>
      <c r="F8" s="39"/>
      <c r="G8" s="39"/>
      <c r="H8" s="39"/>
      <c r="I8" s="39"/>
      <c r="J8" s="39"/>
      <c r="K8" s="39"/>
    </row>
    <row r="9" spans="1:13">
      <c r="A9" s="39" t="s">
        <v>130</v>
      </c>
      <c r="B9" s="39"/>
      <c r="C9" s="39"/>
      <c r="D9" s="39"/>
      <c r="E9" s="39"/>
      <c r="F9" s="39"/>
      <c r="G9" s="39"/>
      <c r="H9" s="39"/>
      <c r="I9" s="39"/>
      <c r="J9" s="39"/>
      <c r="K9" s="39"/>
    </row>
    <row r="10" spans="1:13">
      <c r="A10" s="39" t="s">
        <v>131</v>
      </c>
      <c r="B10" s="39"/>
      <c r="C10" s="39"/>
      <c r="D10" s="39"/>
      <c r="E10" s="39"/>
      <c r="F10" s="39"/>
      <c r="G10" s="39"/>
      <c r="H10" s="39"/>
      <c r="I10" s="39"/>
      <c r="J10" s="39"/>
      <c r="K10" s="39"/>
    </row>
    <row r="11" spans="1:13">
      <c r="A11" s="63"/>
      <c r="B11" s="39"/>
      <c r="C11" s="39"/>
      <c r="D11" s="39"/>
      <c r="E11" s="39"/>
      <c r="F11" s="39"/>
      <c r="G11" s="39"/>
      <c r="H11" s="39"/>
      <c r="I11" s="39"/>
      <c r="J11" s="39"/>
      <c r="K11" s="39"/>
    </row>
    <row r="12" spans="1:13">
      <c r="A12" s="63" t="s">
        <v>87</v>
      </c>
      <c r="B12" s="39"/>
      <c r="C12" s="39"/>
      <c r="D12" s="39"/>
      <c r="E12" s="39"/>
      <c r="F12" s="39"/>
      <c r="G12" s="39"/>
      <c r="H12" s="39"/>
      <c r="I12" s="39"/>
      <c r="J12" s="39"/>
      <c r="K12" s="39"/>
    </row>
    <row r="13" spans="1:13">
      <c r="A13" s="39" t="s">
        <v>86</v>
      </c>
      <c r="B13" s="39"/>
      <c r="C13" s="39"/>
      <c r="D13" s="39"/>
      <c r="E13" s="39"/>
      <c r="F13" s="39"/>
      <c r="G13" s="39"/>
      <c r="H13" s="39"/>
      <c r="I13" s="39"/>
      <c r="J13" s="39"/>
      <c r="K13" s="39"/>
    </row>
    <row r="14" spans="1:13">
      <c r="A14" s="39"/>
      <c r="B14" s="61"/>
      <c r="C14" s="61"/>
      <c r="D14" s="61"/>
      <c r="E14" s="61"/>
      <c r="F14" s="61"/>
      <c r="G14" s="61"/>
      <c r="H14" s="61"/>
      <c r="I14" s="61"/>
      <c r="J14" s="61"/>
      <c r="K14" s="61"/>
    </row>
    <row r="15" spans="1:13">
      <c r="A15" s="13" t="s">
        <v>78</v>
      </c>
      <c r="B15" s="14"/>
      <c r="C15" s="14"/>
      <c r="D15" s="12"/>
      <c r="E15" s="12"/>
      <c r="F15" s="12"/>
      <c r="G15" s="12"/>
      <c r="H15" s="12"/>
      <c r="I15" s="12"/>
      <c r="J15" s="12"/>
      <c r="K15" s="12"/>
    </row>
    <row r="16" spans="1:13">
      <c r="A16" s="39" t="s">
        <v>79</v>
      </c>
      <c r="B16" s="61"/>
      <c r="C16" s="61"/>
      <c r="D16" s="61"/>
      <c r="E16" s="61"/>
      <c r="F16" s="61"/>
      <c r="G16" s="61"/>
      <c r="H16" s="61"/>
      <c r="I16" s="61"/>
      <c r="J16" s="61"/>
      <c r="K16" s="61"/>
    </row>
    <row r="17" spans="1:11">
      <c r="A17" s="39" t="s">
        <v>128</v>
      </c>
      <c r="B17" s="61"/>
      <c r="C17" s="61"/>
      <c r="D17" s="61"/>
      <c r="E17" s="61"/>
      <c r="F17" s="61"/>
      <c r="G17" s="61"/>
      <c r="H17" s="61"/>
      <c r="I17" s="61"/>
      <c r="J17" s="61"/>
      <c r="K17" s="61"/>
    </row>
    <row r="18" spans="1:11">
      <c r="A18" s="39" t="s">
        <v>85</v>
      </c>
      <c r="B18" s="40">
        <f>B7*(B8+B9-B10)</f>
        <v>0</v>
      </c>
      <c r="C18" s="40">
        <f t="shared" ref="C18:K18" si="0">C7*(C8+C9-C10)</f>
        <v>0</v>
      </c>
      <c r="D18" s="40">
        <f t="shared" si="0"/>
        <v>0</v>
      </c>
      <c r="E18" s="40">
        <f t="shared" si="0"/>
        <v>0</v>
      </c>
      <c r="F18" s="40">
        <f t="shared" si="0"/>
        <v>0</v>
      </c>
      <c r="G18" s="40">
        <f t="shared" si="0"/>
        <v>0</v>
      </c>
      <c r="H18" s="40">
        <f t="shared" si="0"/>
        <v>0</v>
      </c>
      <c r="I18" s="40">
        <f t="shared" si="0"/>
        <v>0</v>
      </c>
      <c r="J18" s="40">
        <f t="shared" si="0"/>
        <v>0</v>
      </c>
      <c r="K18" s="40">
        <f t="shared" si="0"/>
        <v>0</v>
      </c>
    </row>
    <row r="19" spans="1:11" ht="15" thickBot="1">
      <c r="A19" s="60"/>
      <c r="B19" s="62"/>
      <c r="C19" s="60"/>
      <c r="D19" s="60"/>
      <c r="E19" s="60"/>
      <c r="F19" s="60"/>
      <c r="G19" s="60"/>
      <c r="H19" s="60"/>
      <c r="I19" s="60"/>
      <c r="J19" s="60"/>
      <c r="K19" s="60"/>
    </row>
    <row r="20" spans="1:11" ht="15" thickBot="1">
      <c r="A20" s="108" t="s">
        <v>154</v>
      </c>
      <c r="B20" s="109">
        <f>(B16*B4)+(B17*B5)+B18+B19</f>
        <v>0</v>
      </c>
      <c r="C20" s="109">
        <f t="shared" ref="C20:K20" si="1">(C16*C4)+(C17*C5)+C18+C19</f>
        <v>0</v>
      </c>
      <c r="D20" s="109">
        <f t="shared" si="1"/>
        <v>0</v>
      </c>
      <c r="E20" s="109">
        <f t="shared" si="1"/>
        <v>0</v>
      </c>
      <c r="F20" s="109">
        <f t="shared" si="1"/>
        <v>0</v>
      </c>
      <c r="G20" s="109">
        <f t="shared" si="1"/>
        <v>0</v>
      </c>
      <c r="H20" s="109">
        <f t="shared" si="1"/>
        <v>0</v>
      </c>
      <c r="I20" s="109">
        <f t="shared" si="1"/>
        <v>0</v>
      </c>
      <c r="J20" s="109">
        <f t="shared" si="1"/>
        <v>0</v>
      </c>
      <c r="K20" s="109">
        <f t="shared" si="1"/>
        <v>0</v>
      </c>
    </row>
    <row r="21" spans="1:11">
      <c r="A21" s="116" t="s">
        <v>181</v>
      </c>
      <c r="B21" s="117" t="e">
        <f t="shared" ref="B21:K21" si="2">B20/(B4+B5)</f>
        <v>#DIV/0!</v>
      </c>
      <c r="C21" s="117" t="e">
        <f t="shared" si="2"/>
        <v>#DIV/0!</v>
      </c>
      <c r="D21" s="117" t="e">
        <f t="shared" si="2"/>
        <v>#DIV/0!</v>
      </c>
      <c r="E21" s="117" t="e">
        <f t="shared" si="2"/>
        <v>#DIV/0!</v>
      </c>
      <c r="F21" s="117" t="e">
        <f t="shared" si="2"/>
        <v>#DIV/0!</v>
      </c>
      <c r="G21" s="117" t="e">
        <f t="shared" si="2"/>
        <v>#DIV/0!</v>
      </c>
      <c r="H21" s="117" t="e">
        <f t="shared" si="2"/>
        <v>#DIV/0!</v>
      </c>
      <c r="I21" s="117" t="e">
        <f t="shared" si="2"/>
        <v>#DIV/0!</v>
      </c>
      <c r="J21" s="117" t="e">
        <f t="shared" si="2"/>
        <v>#DIV/0!</v>
      </c>
      <c r="K21" s="117" t="e">
        <f t="shared" si="2"/>
        <v>#DIV/0!</v>
      </c>
    </row>
    <row r="22" spans="1:11">
      <c r="A22" s="39"/>
      <c r="B22" s="39"/>
      <c r="C22" s="39"/>
      <c r="D22" s="39"/>
      <c r="E22" s="39"/>
      <c r="F22" s="39"/>
      <c r="G22" s="39"/>
      <c r="H22" s="39"/>
      <c r="I22" s="39"/>
      <c r="J22" s="39"/>
      <c r="K22" s="39"/>
    </row>
    <row r="23" spans="1:11" ht="13.8" customHeight="1">
      <c r="A23" s="13" t="s">
        <v>80</v>
      </c>
      <c r="B23" s="14"/>
      <c r="C23" s="14"/>
      <c r="D23" s="12"/>
      <c r="E23" s="12"/>
      <c r="F23" s="12"/>
      <c r="G23" s="12"/>
      <c r="H23" s="12"/>
      <c r="I23" s="12"/>
      <c r="J23" s="12"/>
      <c r="K23" s="12"/>
    </row>
    <row r="24" spans="1:11">
      <c r="A24" s="39" t="s">
        <v>81</v>
      </c>
      <c r="B24" s="61"/>
      <c r="C24" s="61"/>
      <c r="D24" s="61"/>
      <c r="E24" s="61"/>
      <c r="F24" s="61"/>
      <c r="G24" s="61"/>
      <c r="H24" s="61"/>
      <c r="I24" s="61"/>
      <c r="J24" s="61"/>
      <c r="K24" s="61"/>
    </row>
    <row r="25" spans="1:11">
      <c r="A25" s="39" t="s">
        <v>88</v>
      </c>
      <c r="B25" s="40">
        <f t="shared" ref="B25:K25" si="3">B12*B13</f>
        <v>0</v>
      </c>
      <c r="C25" s="40">
        <f t="shared" si="3"/>
        <v>0</v>
      </c>
      <c r="D25" s="40">
        <f t="shared" si="3"/>
        <v>0</v>
      </c>
      <c r="E25" s="40">
        <f t="shared" si="3"/>
        <v>0</v>
      </c>
      <c r="F25" s="40">
        <f t="shared" si="3"/>
        <v>0</v>
      </c>
      <c r="G25" s="40">
        <f t="shared" si="3"/>
        <v>0</v>
      </c>
      <c r="H25" s="40">
        <f t="shared" si="3"/>
        <v>0</v>
      </c>
      <c r="I25" s="40">
        <f t="shared" si="3"/>
        <v>0</v>
      </c>
      <c r="J25" s="40">
        <f t="shared" si="3"/>
        <v>0</v>
      </c>
      <c r="K25" s="40">
        <f t="shared" si="3"/>
        <v>0</v>
      </c>
    </row>
    <row r="26" spans="1:11" ht="15" thickBot="1">
      <c r="A26" s="60"/>
      <c r="B26" s="62"/>
      <c r="C26" s="60"/>
      <c r="D26" s="60"/>
      <c r="E26" s="60"/>
      <c r="F26" s="60"/>
      <c r="G26" s="60"/>
      <c r="H26" s="60"/>
      <c r="I26" s="60"/>
      <c r="J26" s="60"/>
      <c r="K26" s="60"/>
    </row>
    <row r="27" spans="1:11" ht="15" thickBot="1">
      <c r="A27" s="11" t="s">
        <v>91</v>
      </c>
      <c r="B27" s="35">
        <f t="shared" ref="B27:K27" si="4">B24*(B4+B5)+B25+B26</f>
        <v>0</v>
      </c>
      <c r="C27" s="35">
        <f t="shared" si="4"/>
        <v>0</v>
      </c>
      <c r="D27" s="35">
        <f t="shared" si="4"/>
        <v>0</v>
      </c>
      <c r="E27" s="35">
        <f t="shared" si="4"/>
        <v>0</v>
      </c>
      <c r="F27" s="35">
        <f t="shared" si="4"/>
        <v>0</v>
      </c>
      <c r="G27" s="35">
        <f t="shared" si="4"/>
        <v>0</v>
      </c>
      <c r="H27" s="35">
        <f t="shared" si="4"/>
        <v>0</v>
      </c>
      <c r="I27" s="35">
        <f t="shared" si="4"/>
        <v>0</v>
      </c>
      <c r="J27" s="35">
        <f t="shared" si="4"/>
        <v>0</v>
      </c>
      <c r="K27" s="35">
        <f t="shared" si="4"/>
        <v>0</v>
      </c>
    </row>
    <row r="28" spans="1:11" ht="15" thickBot="1">
      <c r="A28" s="97"/>
      <c r="B28" s="97"/>
      <c r="C28" s="97"/>
      <c r="D28" s="97"/>
      <c r="E28" s="97"/>
      <c r="F28" s="97"/>
      <c r="G28" s="97"/>
      <c r="H28" s="97"/>
      <c r="I28" s="97"/>
      <c r="J28" s="97"/>
      <c r="K28" s="97"/>
    </row>
    <row r="29" spans="1:11" ht="15" thickBot="1">
      <c r="A29" s="11" t="s">
        <v>132</v>
      </c>
      <c r="B29" s="35">
        <f t="shared" ref="B29:K29" si="5">B27-B20</f>
        <v>0</v>
      </c>
      <c r="C29" s="35">
        <f t="shared" si="5"/>
        <v>0</v>
      </c>
      <c r="D29" s="35">
        <f t="shared" si="5"/>
        <v>0</v>
      </c>
      <c r="E29" s="35">
        <f t="shared" si="5"/>
        <v>0</v>
      </c>
      <c r="F29" s="35">
        <f t="shared" si="5"/>
        <v>0</v>
      </c>
      <c r="G29" s="35">
        <f t="shared" si="5"/>
        <v>0</v>
      </c>
      <c r="H29" s="35">
        <f t="shared" si="5"/>
        <v>0</v>
      </c>
      <c r="I29" s="35">
        <f t="shared" si="5"/>
        <v>0</v>
      </c>
      <c r="J29" s="35">
        <f t="shared" si="5"/>
        <v>0</v>
      </c>
      <c r="K29" s="35">
        <f t="shared" si="5"/>
        <v>0</v>
      </c>
    </row>
  </sheetData>
  <sheetProtection sheet="1" objects="1" scenarios="1" selectLockedCells="1"/>
  <mergeCells count="2">
    <mergeCell ref="A2:A3"/>
    <mergeCell ref="A1:K1"/>
  </mergeCells>
  <conditionalFormatting sqref="B21:K21">
    <cfRule type="containsErrors" dxfId="6" priority="2" stopIfTrue="1">
      <formula>ISERROR(B21)</formula>
    </cfRule>
  </conditionalFormatting>
  <pageMargins left="0.7" right="0.7" top="0.75" bottom="0.75" header="0.3" footer="0.3"/>
  <pageSetup paperSize="9" scale="5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1B63-8880-4A3F-89D2-5747AC40402E}">
  <dimension ref="A1:N57"/>
  <sheetViews>
    <sheetView zoomScale="110" zoomScaleNormal="110" workbookViewId="0">
      <selection activeCell="B5" sqref="B5"/>
    </sheetView>
  </sheetViews>
  <sheetFormatPr defaultColWidth="21.33203125" defaultRowHeight="13.95" customHeight="1"/>
  <cols>
    <col min="1" max="1" width="48.88671875" style="43" customWidth="1"/>
    <col min="2" max="11" width="12" style="43" customWidth="1"/>
    <col min="12" max="16384" width="21.33203125" style="38"/>
  </cols>
  <sheetData>
    <row r="1" spans="1:14" s="1" customFormat="1" ht="54" customHeight="1">
      <c r="A1" s="130" t="s">
        <v>171</v>
      </c>
      <c r="B1" s="130"/>
      <c r="C1" s="130"/>
      <c r="D1" s="130"/>
      <c r="E1" s="130"/>
      <c r="F1" s="130"/>
      <c r="G1" s="130"/>
      <c r="H1" s="130"/>
      <c r="I1" s="130"/>
      <c r="J1" s="130"/>
      <c r="K1" s="130"/>
      <c r="L1" s="22"/>
      <c r="M1" s="22"/>
      <c r="N1" s="22"/>
    </row>
    <row r="2" spans="1:14" ht="14.4" customHeight="1">
      <c r="A2" s="125" t="s">
        <v>55</v>
      </c>
      <c r="B2" s="17" t="s">
        <v>34</v>
      </c>
      <c r="C2" s="17" t="s">
        <v>24</v>
      </c>
      <c r="D2" s="17" t="s">
        <v>25</v>
      </c>
      <c r="E2" s="17" t="s">
        <v>26</v>
      </c>
      <c r="F2" s="17" t="s">
        <v>27</v>
      </c>
      <c r="G2" s="17" t="s">
        <v>28</v>
      </c>
      <c r="H2" s="17" t="s">
        <v>29</v>
      </c>
      <c r="I2" s="17" t="s">
        <v>30</v>
      </c>
      <c r="J2" s="17" t="s">
        <v>31</v>
      </c>
      <c r="K2" s="17" t="s">
        <v>32</v>
      </c>
    </row>
    <row r="3" spans="1:14" ht="14.4" customHeight="1">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4" ht="14.4">
      <c r="A4" s="13" t="s">
        <v>68</v>
      </c>
      <c r="B4" s="14"/>
      <c r="C4" s="14"/>
      <c r="D4" s="12"/>
      <c r="E4" s="12"/>
      <c r="F4" s="12"/>
      <c r="G4" s="12"/>
      <c r="H4" s="12"/>
      <c r="I4" s="12"/>
      <c r="J4" s="12"/>
      <c r="K4" s="12"/>
    </row>
    <row r="5" spans="1:14" ht="14.4">
      <c r="A5" s="42" t="s">
        <v>93</v>
      </c>
      <c r="B5" s="45"/>
      <c r="C5" s="45"/>
      <c r="D5" s="45"/>
      <c r="E5" s="45"/>
      <c r="F5" s="45"/>
      <c r="G5" s="45"/>
      <c r="H5" s="45"/>
      <c r="I5" s="45"/>
      <c r="J5" s="45"/>
      <c r="K5" s="45"/>
    </row>
    <row r="6" spans="1:14" ht="14.4">
      <c r="A6" s="42" t="s">
        <v>94</v>
      </c>
      <c r="B6" s="45"/>
      <c r="C6" s="45"/>
      <c r="D6" s="45"/>
      <c r="E6" s="45"/>
      <c r="F6" s="45"/>
      <c r="G6" s="45"/>
      <c r="H6" s="45"/>
      <c r="I6" s="45"/>
      <c r="J6" s="45"/>
      <c r="K6" s="45"/>
    </row>
    <row r="7" spans="1:14" ht="14.4">
      <c r="A7" s="42" t="s">
        <v>95</v>
      </c>
      <c r="B7" s="45"/>
      <c r="C7" s="45"/>
      <c r="D7" s="45"/>
      <c r="E7" s="45"/>
      <c r="F7" s="45"/>
      <c r="G7" s="45"/>
      <c r="H7" s="45"/>
      <c r="I7" s="45"/>
      <c r="J7" s="45"/>
      <c r="K7" s="45"/>
    </row>
    <row r="8" spans="1:14" ht="14.4">
      <c r="A8" s="42" t="s">
        <v>96</v>
      </c>
      <c r="B8" s="45"/>
      <c r="C8" s="45"/>
      <c r="D8" s="45"/>
      <c r="E8" s="45"/>
      <c r="F8" s="45"/>
      <c r="G8" s="45"/>
      <c r="H8" s="45"/>
      <c r="I8" s="45"/>
      <c r="J8" s="45"/>
      <c r="K8" s="45"/>
    </row>
    <row r="9" spans="1:14" ht="14.4">
      <c r="A9" s="42" t="s">
        <v>179</v>
      </c>
      <c r="B9" s="45"/>
      <c r="C9" s="47"/>
      <c r="D9" s="47"/>
      <c r="E9" s="47"/>
      <c r="F9" s="47"/>
      <c r="G9" s="47"/>
      <c r="H9" s="47"/>
      <c r="I9" s="47"/>
      <c r="J9" s="47"/>
      <c r="K9" s="47"/>
    </row>
    <row r="10" spans="1:14" ht="14.4">
      <c r="A10" s="42"/>
      <c r="B10" s="48"/>
      <c r="C10" s="42"/>
      <c r="D10" s="42"/>
      <c r="E10" s="42"/>
      <c r="F10" s="42"/>
      <c r="G10" s="42"/>
      <c r="H10" s="42"/>
      <c r="I10" s="42"/>
      <c r="J10" s="42"/>
      <c r="K10" s="42"/>
    </row>
    <row r="11" spans="1:14" ht="14.4">
      <c r="A11" s="58" t="str">
        <f>'Budget &amp; utfall'!A7</f>
        <v>Antal dagar</v>
      </c>
      <c r="B11" s="40">
        <f>'Budget &amp; utfall'!D7</f>
        <v>0</v>
      </c>
      <c r="C11" s="40">
        <f>'Budget &amp; utfall'!E7</f>
        <v>0</v>
      </c>
      <c r="D11" s="40">
        <f>'Budget &amp; utfall'!F7</f>
        <v>0</v>
      </c>
      <c r="E11" s="40">
        <f>'Budget &amp; utfall'!G7</f>
        <v>0</v>
      </c>
      <c r="F11" s="40">
        <f>'Budget &amp; utfall'!H7</f>
        <v>0</v>
      </c>
      <c r="G11" s="40">
        <f>'Budget &amp; utfall'!I7</f>
        <v>0</v>
      </c>
      <c r="H11" s="40">
        <f>'Budget &amp; utfall'!J7</f>
        <v>0</v>
      </c>
      <c r="I11" s="40">
        <f>'Budget &amp; utfall'!K7</f>
        <v>0</v>
      </c>
      <c r="J11" s="40">
        <f>'Budget &amp; utfall'!L7</f>
        <v>0</v>
      </c>
      <c r="K11" s="40">
        <f>'Budget &amp; utfall'!M7</f>
        <v>0</v>
      </c>
    </row>
    <row r="12" spans="1:14" ht="14.4">
      <c r="A12" s="58" t="str">
        <f>'Budget &amp; utfall'!A8</f>
        <v>Antal starter/dag</v>
      </c>
      <c r="B12" s="40">
        <f>'Budget &amp; utfall'!D8</f>
        <v>0</v>
      </c>
      <c r="C12" s="40">
        <f>'Budget &amp; utfall'!E8</f>
        <v>0</v>
      </c>
      <c r="D12" s="40">
        <f>'Budget &amp; utfall'!F8</f>
        <v>0</v>
      </c>
      <c r="E12" s="40">
        <f>'Budget &amp; utfall'!G8</f>
        <v>0</v>
      </c>
      <c r="F12" s="40">
        <f>'Budget &amp; utfall'!H8</f>
        <v>0</v>
      </c>
      <c r="G12" s="40">
        <f>'Budget &amp; utfall'!I8</f>
        <v>0</v>
      </c>
      <c r="H12" s="40">
        <f>'Budget &amp; utfall'!J8</f>
        <v>0</v>
      </c>
      <c r="I12" s="40">
        <f>'Budget &amp; utfall'!K8</f>
        <v>0</v>
      </c>
      <c r="J12" s="40">
        <f>'Budget &amp; utfall'!L8</f>
        <v>0</v>
      </c>
      <c r="K12" s="40">
        <f>'Budget &amp; utfall'!M8</f>
        <v>0</v>
      </c>
    </row>
    <row r="13" spans="1:14" ht="14.4">
      <c r="A13" s="58" t="str">
        <f>'Budget &amp; utfall'!A9</f>
        <v>Antal starter totalt</v>
      </c>
      <c r="B13" s="40">
        <f>'Budget &amp; utfall'!D9</f>
        <v>0</v>
      </c>
      <c r="C13" s="40">
        <f>'Budget &amp; utfall'!E9</f>
        <v>0</v>
      </c>
      <c r="D13" s="40">
        <f>'Budget &amp; utfall'!F9</f>
        <v>0</v>
      </c>
      <c r="E13" s="40">
        <f>'Budget &amp; utfall'!G9</f>
        <v>0</v>
      </c>
      <c r="F13" s="40">
        <f>'Budget &amp; utfall'!H9</f>
        <v>0</v>
      </c>
      <c r="G13" s="40">
        <f>'Budget &amp; utfall'!I9</f>
        <v>0</v>
      </c>
      <c r="H13" s="40">
        <f>'Budget &amp; utfall'!J9</f>
        <v>0</v>
      </c>
      <c r="I13" s="40">
        <f>'Budget &amp; utfall'!K9</f>
        <v>0</v>
      </c>
      <c r="J13" s="40">
        <f>'Budget &amp; utfall'!L9</f>
        <v>0</v>
      </c>
      <c r="K13" s="40">
        <f>'Budget &amp; utfall'!M9</f>
        <v>0</v>
      </c>
    </row>
    <row r="14" spans="1:14" ht="14.4">
      <c r="A14" s="42" t="s">
        <v>66</v>
      </c>
      <c r="B14" s="50"/>
      <c r="C14" s="50"/>
      <c r="D14" s="50"/>
      <c r="E14" s="50"/>
      <c r="F14" s="50"/>
      <c r="G14" s="50"/>
      <c r="H14" s="50"/>
      <c r="I14" s="50"/>
      <c r="J14" s="50"/>
      <c r="K14" s="50"/>
    </row>
    <row r="15" spans="1:14" ht="14.4">
      <c r="A15" s="42" t="s">
        <v>65</v>
      </c>
      <c r="B15" s="50"/>
      <c r="C15" s="50"/>
      <c r="D15" s="50"/>
      <c r="E15" s="50"/>
      <c r="F15" s="50"/>
      <c r="G15" s="50"/>
      <c r="H15" s="50"/>
      <c r="I15" s="50"/>
      <c r="J15" s="50"/>
      <c r="K15" s="50"/>
    </row>
    <row r="16" spans="1:14" ht="14.4">
      <c r="A16" s="42"/>
      <c r="B16" s="42"/>
      <c r="C16" s="42"/>
      <c r="D16" s="42"/>
      <c r="E16" s="42"/>
      <c r="F16" s="42"/>
      <c r="G16" s="42"/>
      <c r="H16" s="42"/>
      <c r="I16" s="42"/>
      <c r="J16" s="42"/>
      <c r="K16" s="42"/>
    </row>
    <row r="17" spans="1:11" ht="14.4">
      <c r="A17" s="42" t="s">
        <v>73</v>
      </c>
      <c r="B17" s="50"/>
      <c r="C17" s="50"/>
      <c r="D17" s="50"/>
      <c r="E17" s="50"/>
      <c r="F17" s="50"/>
      <c r="G17" s="50"/>
      <c r="H17" s="50"/>
      <c r="I17" s="50"/>
      <c r="J17" s="50"/>
      <c r="K17" s="50"/>
    </row>
    <row r="18" spans="1:11" ht="14.4">
      <c r="A18" s="44" t="s">
        <v>69</v>
      </c>
      <c r="B18" s="112">
        <f>(B13*B17)/3600</f>
        <v>0</v>
      </c>
      <c r="C18" s="112">
        <f t="shared" ref="C18:K18" si="0">(C13*C17)/3600</f>
        <v>0</v>
      </c>
      <c r="D18" s="112">
        <f t="shared" si="0"/>
        <v>0</v>
      </c>
      <c r="E18" s="112">
        <f t="shared" si="0"/>
        <v>0</v>
      </c>
      <c r="F18" s="112">
        <f t="shared" si="0"/>
        <v>0</v>
      </c>
      <c r="G18" s="112">
        <f t="shared" si="0"/>
        <v>0</v>
      </c>
      <c r="H18" s="112">
        <f t="shared" si="0"/>
        <v>0</v>
      </c>
      <c r="I18" s="112">
        <f t="shared" si="0"/>
        <v>0</v>
      </c>
      <c r="J18" s="112">
        <f t="shared" si="0"/>
        <v>0</v>
      </c>
      <c r="K18" s="112">
        <f t="shared" si="0"/>
        <v>0</v>
      </c>
    </row>
    <row r="19" spans="1:11" ht="14.4">
      <c r="A19" s="44" t="s">
        <v>71</v>
      </c>
      <c r="B19" s="46"/>
      <c r="C19" s="46"/>
      <c r="D19" s="46"/>
      <c r="E19" s="46"/>
      <c r="F19" s="46"/>
      <c r="G19" s="46"/>
      <c r="H19" s="46"/>
      <c r="I19" s="46"/>
      <c r="J19" s="46"/>
      <c r="K19" s="46"/>
    </row>
    <row r="20" spans="1:11" ht="14.4">
      <c r="A20" s="44" t="s">
        <v>72</v>
      </c>
      <c r="B20" s="46"/>
      <c r="C20" s="46"/>
      <c r="D20" s="46"/>
      <c r="E20" s="46"/>
      <c r="F20" s="46"/>
      <c r="G20" s="46"/>
      <c r="H20" s="46"/>
      <c r="I20" s="46"/>
      <c r="J20" s="46"/>
      <c r="K20" s="46"/>
    </row>
    <row r="21" spans="1:11" ht="14.4">
      <c r="A21" s="10" t="s">
        <v>74</v>
      </c>
      <c r="B21" s="113">
        <f>B18+(B19*B15)+(B20*B11)</f>
        <v>0</v>
      </c>
      <c r="C21" s="113">
        <f t="shared" ref="C21:K21" si="1">C18+(C19*C15)+(C20*C11)</f>
        <v>0</v>
      </c>
      <c r="D21" s="113">
        <f t="shared" si="1"/>
        <v>0</v>
      </c>
      <c r="E21" s="113">
        <f t="shared" si="1"/>
        <v>0</v>
      </c>
      <c r="F21" s="113">
        <f t="shared" si="1"/>
        <v>0</v>
      </c>
      <c r="G21" s="113">
        <f t="shared" si="1"/>
        <v>0</v>
      </c>
      <c r="H21" s="113">
        <f t="shared" si="1"/>
        <v>0</v>
      </c>
      <c r="I21" s="113">
        <f t="shared" si="1"/>
        <v>0</v>
      </c>
      <c r="J21" s="113">
        <f t="shared" si="1"/>
        <v>0</v>
      </c>
      <c r="K21" s="113">
        <f t="shared" si="1"/>
        <v>0</v>
      </c>
    </row>
    <row r="22" spans="1:11" ht="13.95" customHeight="1">
      <c r="A22" s="44"/>
      <c r="B22" s="44"/>
      <c r="C22" s="44"/>
      <c r="D22" s="44"/>
      <c r="E22" s="44"/>
      <c r="F22" s="44"/>
      <c r="G22" s="44"/>
      <c r="H22" s="44"/>
      <c r="I22" s="44"/>
      <c r="J22" s="44"/>
      <c r="K22" s="44"/>
    </row>
    <row r="23" spans="1:11" ht="13.95" customHeight="1">
      <c r="A23" s="44" t="s">
        <v>97</v>
      </c>
      <c r="B23" s="46"/>
      <c r="C23" s="49"/>
      <c r="D23" s="49"/>
      <c r="E23" s="49"/>
      <c r="F23" s="49"/>
      <c r="G23" s="49"/>
      <c r="H23" s="49"/>
      <c r="I23" s="49"/>
      <c r="J23" s="49"/>
      <c r="K23" s="49"/>
    </row>
    <row r="24" spans="1:11" ht="13.95" customHeight="1">
      <c r="A24" s="44" t="s">
        <v>98</v>
      </c>
      <c r="B24" s="46"/>
      <c r="C24" s="49"/>
      <c r="D24" s="49"/>
      <c r="E24" s="49"/>
      <c r="F24" s="49"/>
      <c r="G24" s="49"/>
      <c r="H24" s="49"/>
      <c r="I24" s="49"/>
      <c r="J24" s="49"/>
      <c r="K24" s="49"/>
    </row>
    <row r="25" spans="1:11" ht="13.95" customHeight="1">
      <c r="A25" s="44" t="s">
        <v>99</v>
      </c>
      <c r="B25" s="46"/>
      <c r="C25" s="49"/>
      <c r="D25" s="49"/>
      <c r="E25" s="49"/>
      <c r="F25" s="49"/>
      <c r="G25" s="49"/>
      <c r="H25" s="49"/>
      <c r="I25" s="49"/>
      <c r="J25" s="49"/>
      <c r="K25" s="49"/>
    </row>
    <row r="26" spans="1:11" ht="13.95" customHeight="1">
      <c r="A26" s="44" t="s">
        <v>100</v>
      </c>
      <c r="B26" s="46"/>
      <c r="C26" s="49"/>
      <c r="D26" s="49"/>
      <c r="E26" s="49"/>
      <c r="F26" s="49"/>
      <c r="G26" s="49"/>
      <c r="H26" s="49"/>
      <c r="I26" s="49"/>
      <c r="J26" s="49"/>
      <c r="K26" s="49"/>
    </row>
    <row r="27" spans="1:11" ht="13.95" customHeight="1">
      <c r="A27" s="10" t="s">
        <v>70</v>
      </c>
      <c r="B27" s="3">
        <f t="shared" ref="B27:D27" si="2">(2*(B23*B9*B11))+(2*(B24*B9*B11))+(2*(B25*B9*B11))+(2*(B26*B9*B11))</f>
        <v>0</v>
      </c>
      <c r="C27" s="3">
        <f t="shared" si="2"/>
        <v>0</v>
      </c>
      <c r="D27" s="3">
        <f t="shared" si="2"/>
        <v>0</v>
      </c>
      <c r="E27" s="3">
        <f>(2*(E23*E9*E11))+(2*(E24*E9*E11))+(2*(E25*E9*E11))+(2*(E26*E9*E11))</f>
        <v>0</v>
      </c>
      <c r="F27" s="3">
        <f t="shared" ref="F27:K27" si="3">(2*(F23*F9*F11))+(2*(F24*F9*F11))+(2*(F25*F9*F11))+(2*(F26*F9*F11))</f>
        <v>0</v>
      </c>
      <c r="G27" s="3">
        <f t="shared" si="3"/>
        <v>0</v>
      </c>
      <c r="H27" s="3">
        <f t="shared" si="3"/>
        <v>0</v>
      </c>
      <c r="I27" s="3">
        <f t="shared" si="3"/>
        <v>0</v>
      </c>
      <c r="J27" s="3">
        <f t="shared" si="3"/>
        <v>0</v>
      </c>
      <c r="K27" s="3">
        <f t="shared" si="3"/>
        <v>0</v>
      </c>
    </row>
    <row r="28" spans="1:11" ht="13.95" customHeight="1" thickBot="1">
      <c r="A28" s="53"/>
      <c r="B28" s="54"/>
      <c r="C28" s="54"/>
      <c r="D28" s="54"/>
      <c r="E28" s="54"/>
      <c r="F28" s="54"/>
      <c r="G28" s="54"/>
      <c r="H28" s="54"/>
      <c r="I28" s="54"/>
      <c r="J28" s="54"/>
      <c r="K28" s="54"/>
    </row>
    <row r="29" spans="1:11" ht="13.95" customHeight="1" thickBot="1">
      <c r="A29" s="11" t="s">
        <v>92</v>
      </c>
      <c r="B29" s="35">
        <f>(B5*B21)+(B6*B21)+(B7*B21)+(B8*B21)+B27</f>
        <v>0</v>
      </c>
      <c r="C29" s="35">
        <f>(C5*C21)+C27</f>
        <v>0</v>
      </c>
      <c r="D29" s="35">
        <f>(D5*D21)+D27</f>
        <v>0</v>
      </c>
      <c r="E29" s="35">
        <f>(E5*E21)+E27</f>
        <v>0</v>
      </c>
      <c r="F29" s="35">
        <f>(F5*F21)+F27</f>
        <v>0</v>
      </c>
      <c r="G29" s="35">
        <f>(G5*G21)+G27</f>
        <v>0</v>
      </c>
      <c r="H29" s="35">
        <f>(H5*H21)+H27</f>
        <v>0</v>
      </c>
      <c r="I29" s="35">
        <f>(I5*I21)+I27</f>
        <v>0</v>
      </c>
      <c r="J29" s="35">
        <f>(J5*J21)+J27</f>
        <v>0</v>
      </c>
      <c r="K29" s="35">
        <f>(K5*K21)+K27</f>
        <v>0</v>
      </c>
    </row>
    <row r="54" spans="12:12" ht="13.95" customHeight="1">
      <c r="L54" s="43"/>
    </row>
    <row r="55" spans="12:12" ht="13.95" customHeight="1">
      <c r="L55" s="43"/>
    </row>
    <row r="56" spans="12:12" ht="13.95" customHeight="1">
      <c r="L56" s="43"/>
    </row>
    <row r="57" spans="12:12" ht="13.95" customHeight="1">
      <c r="L57" s="43"/>
    </row>
  </sheetData>
  <sheetProtection sheet="1" objects="1" scenarios="1" selectLockedCells="1"/>
  <mergeCells count="2">
    <mergeCell ref="A1:K1"/>
    <mergeCell ref="A2:A3"/>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F996-E990-44C4-B02D-10FBBF76C154}">
  <dimension ref="A1:T235"/>
  <sheetViews>
    <sheetView zoomScale="110" zoomScaleNormal="110" workbookViewId="0">
      <selection activeCell="B5" sqref="B5"/>
    </sheetView>
  </sheetViews>
  <sheetFormatPr defaultColWidth="21.33203125" defaultRowHeight="13.95" customHeight="1"/>
  <cols>
    <col min="1" max="1" width="48.88671875" style="43" customWidth="1"/>
    <col min="2" max="11" width="12" style="43" customWidth="1"/>
    <col min="12" max="16384" width="21.33203125" style="43"/>
  </cols>
  <sheetData>
    <row r="1" spans="1:14" s="1" customFormat="1" ht="54" customHeight="1">
      <c r="A1" s="130" t="s">
        <v>172</v>
      </c>
      <c r="B1" s="130"/>
      <c r="C1" s="130"/>
      <c r="D1" s="130"/>
      <c r="E1" s="130"/>
      <c r="F1" s="130"/>
      <c r="G1" s="130"/>
      <c r="H1" s="130"/>
      <c r="I1" s="130"/>
      <c r="J1" s="130"/>
      <c r="K1" s="130"/>
      <c r="L1" s="22"/>
      <c r="M1" s="22"/>
      <c r="N1" s="22"/>
    </row>
    <row r="2" spans="1:14" s="41" customFormat="1" ht="14.4" customHeight="1">
      <c r="A2" s="125" t="s">
        <v>55</v>
      </c>
      <c r="B2" s="17" t="s">
        <v>34</v>
      </c>
      <c r="C2" s="17" t="s">
        <v>24</v>
      </c>
      <c r="D2" s="17" t="s">
        <v>25</v>
      </c>
      <c r="E2" s="17" t="s">
        <v>26</v>
      </c>
      <c r="F2" s="17" t="s">
        <v>27</v>
      </c>
      <c r="G2" s="17" t="s">
        <v>28</v>
      </c>
      <c r="H2" s="17" t="s">
        <v>29</v>
      </c>
      <c r="I2" s="17" t="s">
        <v>30</v>
      </c>
      <c r="J2" s="17" t="s">
        <v>31</v>
      </c>
      <c r="K2" s="17" t="s">
        <v>32</v>
      </c>
    </row>
    <row r="3" spans="1:14" s="41" customFormat="1" ht="14.4" customHeight="1">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4" s="41" customFormat="1" ht="14.4">
      <c r="A4" s="13" t="s">
        <v>68</v>
      </c>
      <c r="B4" s="14"/>
      <c r="C4" s="14"/>
      <c r="D4" s="12"/>
      <c r="E4" s="12"/>
      <c r="F4" s="12"/>
      <c r="G4" s="12"/>
      <c r="H4" s="12"/>
      <c r="I4" s="12"/>
      <c r="J4" s="12"/>
      <c r="K4" s="12"/>
    </row>
    <row r="5" spans="1:14" s="41" customFormat="1" ht="13.95" customHeight="1">
      <c r="A5" s="42" t="s">
        <v>75</v>
      </c>
      <c r="B5" s="114"/>
      <c r="C5" s="114"/>
      <c r="D5" s="114"/>
      <c r="E5" s="114"/>
      <c r="F5" s="114"/>
      <c r="G5" s="114"/>
      <c r="H5" s="114"/>
      <c r="I5" s="114"/>
      <c r="J5" s="114"/>
      <c r="K5" s="114"/>
    </row>
    <row r="6" spans="1:14" s="41" customFormat="1" ht="13.95" customHeight="1">
      <c r="A6" s="42" t="s">
        <v>179</v>
      </c>
      <c r="B6" s="46"/>
      <c r="C6" s="115"/>
      <c r="D6" s="115"/>
      <c r="E6" s="115"/>
      <c r="F6" s="115"/>
      <c r="G6" s="115"/>
      <c r="H6" s="115"/>
      <c r="I6" s="115"/>
      <c r="J6" s="115"/>
      <c r="K6" s="115"/>
    </row>
    <row r="7" spans="1:14" s="41" customFormat="1" ht="13.95" customHeight="1">
      <c r="A7" s="42"/>
      <c r="B7" s="48"/>
      <c r="C7" s="42"/>
      <c r="D7" s="42"/>
      <c r="E7" s="42"/>
      <c r="F7" s="42"/>
      <c r="G7" s="42"/>
      <c r="H7" s="42"/>
      <c r="I7" s="42"/>
      <c r="J7" s="42"/>
      <c r="K7" s="42"/>
    </row>
    <row r="8" spans="1:14" s="41" customFormat="1" ht="13.95" customHeight="1">
      <c r="A8" s="58" t="str">
        <f>'Budget &amp; utfall'!A7</f>
        <v>Antal dagar</v>
      </c>
      <c r="B8" s="40">
        <f>'Budget &amp; utfall'!D7</f>
        <v>0</v>
      </c>
      <c r="C8" s="40">
        <f>'Budget &amp; utfall'!E7</f>
        <v>0</v>
      </c>
      <c r="D8" s="40">
        <f>'Budget &amp; utfall'!F7</f>
        <v>0</v>
      </c>
      <c r="E8" s="40">
        <f>'Budget &amp; utfall'!G7</f>
        <v>0</v>
      </c>
      <c r="F8" s="40">
        <f>'Budget &amp; utfall'!H7</f>
        <v>0</v>
      </c>
      <c r="G8" s="40">
        <f>'Budget &amp; utfall'!I7</f>
        <v>0</v>
      </c>
      <c r="H8" s="40">
        <f>'Budget &amp; utfall'!J7</f>
        <v>0</v>
      </c>
      <c r="I8" s="40">
        <f>'Budget &amp; utfall'!K7</f>
        <v>0</v>
      </c>
      <c r="J8" s="40">
        <f>'Budget &amp; utfall'!L7</f>
        <v>0</v>
      </c>
      <c r="K8" s="40">
        <f>'Budget &amp; utfall'!M7</f>
        <v>0</v>
      </c>
    </row>
    <row r="9" spans="1:14" s="41" customFormat="1" ht="13.95" customHeight="1">
      <c r="A9" s="58" t="str">
        <f>'Budget &amp; utfall'!A8</f>
        <v>Antal starter/dag</v>
      </c>
      <c r="B9" s="40">
        <f>'Budget &amp; utfall'!D8</f>
        <v>0</v>
      </c>
      <c r="C9" s="40">
        <f>'Budget &amp; utfall'!E8</f>
        <v>0</v>
      </c>
      <c r="D9" s="40">
        <f>'Budget &amp; utfall'!F8</f>
        <v>0</v>
      </c>
      <c r="E9" s="40">
        <f>'Budget &amp; utfall'!G8</f>
        <v>0</v>
      </c>
      <c r="F9" s="40">
        <f>'Budget &amp; utfall'!H8</f>
        <v>0</v>
      </c>
      <c r="G9" s="40">
        <f>'Budget &amp; utfall'!I8</f>
        <v>0</v>
      </c>
      <c r="H9" s="40">
        <f>'Budget &amp; utfall'!J8</f>
        <v>0</v>
      </c>
      <c r="I9" s="40">
        <f>'Budget &amp; utfall'!K8</f>
        <v>0</v>
      </c>
      <c r="J9" s="40">
        <f>'Budget &amp; utfall'!L8</f>
        <v>0</v>
      </c>
      <c r="K9" s="40">
        <f>'Budget &amp; utfall'!M8</f>
        <v>0</v>
      </c>
    </row>
    <row r="10" spans="1:14" s="41" customFormat="1" ht="13.95" customHeight="1">
      <c r="A10" s="58" t="str">
        <f>'Budget &amp; utfall'!A9</f>
        <v>Antal starter totalt</v>
      </c>
      <c r="B10" s="40">
        <f>'Budget &amp; utfall'!D9</f>
        <v>0</v>
      </c>
      <c r="C10" s="40">
        <f>'Budget &amp; utfall'!E9</f>
        <v>0</v>
      </c>
      <c r="D10" s="40">
        <f>'Budget &amp; utfall'!F9</f>
        <v>0</v>
      </c>
      <c r="E10" s="40">
        <f>'Budget &amp; utfall'!G9</f>
        <v>0</v>
      </c>
      <c r="F10" s="40">
        <f>'Budget &amp; utfall'!H9</f>
        <v>0</v>
      </c>
      <c r="G10" s="40">
        <f>'Budget &amp; utfall'!I9</f>
        <v>0</v>
      </c>
      <c r="H10" s="40">
        <f>'Budget &amp; utfall'!J9</f>
        <v>0</v>
      </c>
      <c r="I10" s="40">
        <f>'Budget &amp; utfall'!K9</f>
        <v>0</v>
      </c>
      <c r="J10" s="40">
        <f>'Budget &amp; utfall'!L9</f>
        <v>0</v>
      </c>
      <c r="K10" s="40">
        <f>'Budget &amp; utfall'!M9</f>
        <v>0</v>
      </c>
    </row>
    <row r="11" spans="1:14" s="41" customFormat="1" ht="13.95" customHeight="1">
      <c r="A11" s="42" t="s">
        <v>66</v>
      </c>
      <c r="B11" s="40">
        <f>'Arvode domare (konto 4150)'!B14</f>
        <v>0</v>
      </c>
      <c r="C11" s="40">
        <f>'Arvode domare (konto 4150)'!C14</f>
        <v>0</v>
      </c>
      <c r="D11" s="40">
        <f>'Arvode domare (konto 4150)'!D14</f>
        <v>0</v>
      </c>
      <c r="E11" s="40">
        <f>'Arvode domare (konto 4150)'!E14</f>
        <v>0</v>
      </c>
      <c r="F11" s="40">
        <f>'Arvode domare (konto 4150)'!F14</f>
        <v>0</v>
      </c>
      <c r="G11" s="40">
        <f>'Arvode domare (konto 4150)'!G14</f>
        <v>0</v>
      </c>
      <c r="H11" s="40">
        <f>'Arvode domare (konto 4150)'!H14</f>
        <v>0</v>
      </c>
      <c r="I11" s="40">
        <f>'Arvode domare (konto 4150)'!I14</f>
        <v>0</v>
      </c>
      <c r="J11" s="40">
        <f>'Arvode domare (konto 4150)'!J14</f>
        <v>0</v>
      </c>
      <c r="K11" s="40">
        <f>'Arvode domare (konto 4150)'!K14</f>
        <v>0</v>
      </c>
    </row>
    <row r="12" spans="1:14" s="41" customFormat="1" ht="13.95" customHeight="1">
      <c r="A12" s="42" t="s">
        <v>65</v>
      </c>
      <c r="B12" s="40">
        <f>'Arvode domare (konto 4150)'!B15</f>
        <v>0</v>
      </c>
      <c r="C12" s="40">
        <f>'Arvode domare (konto 4150)'!C15</f>
        <v>0</v>
      </c>
      <c r="D12" s="40">
        <f>'Arvode domare (konto 4150)'!D15</f>
        <v>0</v>
      </c>
      <c r="E12" s="40">
        <f>'Arvode domare (konto 4150)'!E15</f>
        <v>0</v>
      </c>
      <c r="F12" s="40">
        <f>'Arvode domare (konto 4150)'!F15</f>
        <v>0</v>
      </c>
      <c r="G12" s="40">
        <f>'Arvode domare (konto 4150)'!G15</f>
        <v>0</v>
      </c>
      <c r="H12" s="40">
        <f>'Arvode domare (konto 4150)'!H15</f>
        <v>0</v>
      </c>
      <c r="I12" s="40">
        <f>'Arvode domare (konto 4150)'!I15</f>
        <v>0</v>
      </c>
      <c r="J12" s="40">
        <f>'Arvode domare (konto 4150)'!J15</f>
        <v>0</v>
      </c>
      <c r="K12" s="40">
        <f>'Arvode domare (konto 4150)'!K15</f>
        <v>0</v>
      </c>
    </row>
    <row r="13" spans="1:14" s="41" customFormat="1" ht="13.95" customHeight="1">
      <c r="A13" s="42"/>
      <c r="B13" s="42"/>
      <c r="C13" s="42"/>
      <c r="D13" s="42"/>
      <c r="E13" s="42"/>
      <c r="F13" s="42"/>
      <c r="G13" s="42"/>
      <c r="H13" s="42"/>
      <c r="I13" s="42"/>
      <c r="J13" s="42"/>
      <c r="K13" s="42"/>
    </row>
    <row r="14" spans="1:14" s="41" customFormat="1" ht="13.95" customHeight="1">
      <c r="A14" s="42" t="s">
        <v>73</v>
      </c>
      <c r="B14" s="40">
        <f>'Arvode domare (konto 4150)'!B17</f>
        <v>0</v>
      </c>
      <c r="C14" s="40">
        <f>'Arvode domare (konto 4150)'!C17</f>
        <v>0</v>
      </c>
      <c r="D14" s="40">
        <f>'Arvode domare (konto 4150)'!D17</f>
        <v>0</v>
      </c>
      <c r="E14" s="40">
        <f>'Arvode domare (konto 4150)'!E17</f>
        <v>0</v>
      </c>
      <c r="F14" s="40">
        <f>'Arvode domare (konto 4150)'!F17</f>
        <v>0</v>
      </c>
      <c r="G14" s="40">
        <f>'Arvode domare (konto 4150)'!G17</f>
        <v>0</v>
      </c>
      <c r="H14" s="40">
        <f>'Arvode domare (konto 4150)'!H17</f>
        <v>0</v>
      </c>
      <c r="I14" s="40">
        <f>'Arvode domare (konto 4150)'!I17</f>
        <v>0</v>
      </c>
      <c r="J14" s="40">
        <f>'Arvode domare (konto 4150)'!J17</f>
        <v>0</v>
      </c>
      <c r="K14" s="40">
        <f>'Arvode domare (konto 4150)'!K17</f>
        <v>0</v>
      </c>
    </row>
    <row r="15" spans="1:14" ht="14.4">
      <c r="A15" s="44" t="s">
        <v>69</v>
      </c>
      <c r="B15" s="112">
        <f>(B10*B14)/3600</f>
        <v>0</v>
      </c>
      <c r="C15" s="112">
        <f t="shared" ref="C15:K15" si="0">(C10*C14)/3600</f>
        <v>0</v>
      </c>
      <c r="D15" s="112">
        <f t="shared" si="0"/>
        <v>0</v>
      </c>
      <c r="E15" s="112">
        <f t="shared" si="0"/>
        <v>0</v>
      </c>
      <c r="F15" s="112">
        <f t="shared" si="0"/>
        <v>0</v>
      </c>
      <c r="G15" s="112">
        <f t="shared" si="0"/>
        <v>0</v>
      </c>
      <c r="H15" s="112">
        <f t="shared" si="0"/>
        <v>0</v>
      </c>
      <c r="I15" s="112">
        <f t="shared" si="0"/>
        <v>0</v>
      </c>
      <c r="J15" s="112">
        <f t="shared" si="0"/>
        <v>0</v>
      </c>
      <c r="K15" s="112">
        <f t="shared" si="0"/>
        <v>0</v>
      </c>
    </row>
    <row r="16" spans="1:14" ht="14.4">
      <c r="A16" s="44" t="s">
        <v>71</v>
      </c>
      <c r="B16" s="112">
        <f>'Arvode domare (konto 4150)'!B19</f>
        <v>0</v>
      </c>
      <c r="C16" s="112">
        <f>'Arvode domare (konto 4150)'!C19</f>
        <v>0</v>
      </c>
      <c r="D16" s="112">
        <f>'Arvode domare (konto 4150)'!D19</f>
        <v>0</v>
      </c>
      <c r="E16" s="112">
        <f>'Arvode domare (konto 4150)'!E19</f>
        <v>0</v>
      </c>
      <c r="F16" s="112">
        <f>'Arvode domare (konto 4150)'!F19</f>
        <v>0</v>
      </c>
      <c r="G16" s="112">
        <f>'Arvode domare (konto 4150)'!G19</f>
        <v>0</v>
      </c>
      <c r="H16" s="112">
        <f>'Arvode domare (konto 4150)'!H19</f>
        <v>0</v>
      </c>
      <c r="I16" s="112">
        <f>'Arvode domare (konto 4150)'!I19</f>
        <v>0</v>
      </c>
      <c r="J16" s="112">
        <f>'Arvode domare (konto 4150)'!J19</f>
        <v>0</v>
      </c>
      <c r="K16" s="112">
        <f>'Arvode domare (konto 4150)'!K19</f>
        <v>0</v>
      </c>
    </row>
    <row r="17" spans="1:20" ht="14.4">
      <c r="A17" s="44" t="s">
        <v>72</v>
      </c>
      <c r="B17" s="45"/>
      <c r="C17" s="45"/>
      <c r="D17" s="45"/>
      <c r="E17" s="45"/>
      <c r="F17" s="45"/>
      <c r="G17" s="45"/>
      <c r="H17" s="45"/>
      <c r="I17" s="45"/>
      <c r="J17" s="45"/>
      <c r="K17" s="45"/>
    </row>
    <row r="18" spans="1:20" ht="14.4">
      <c r="A18" s="10" t="s">
        <v>74</v>
      </c>
      <c r="B18" s="113">
        <f>B15+(B16*B12)+(B17*B8)</f>
        <v>0</v>
      </c>
      <c r="C18" s="113">
        <f t="shared" ref="C18:K18" si="1">C15+(C16*C12)+(C17*C8)</f>
        <v>0</v>
      </c>
      <c r="D18" s="113">
        <f t="shared" si="1"/>
        <v>0</v>
      </c>
      <c r="E18" s="113">
        <f t="shared" si="1"/>
        <v>0</v>
      </c>
      <c r="F18" s="113">
        <f t="shared" si="1"/>
        <v>0</v>
      </c>
      <c r="G18" s="113">
        <f t="shared" si="1"/>
        <v>0</v>
      </c>
      <c r="H18" s="113">
        <f t="shared" si="1"/>
        <v>0</v>
      </c>
      <c r="I18" s="113">
        <f t="shared" si="1"/>
        <v>0</v>
      </c>
      <c r="J18" s="113">
        <f t="shared" si="1"/>
        <v>0</v>
      </c>
      <c r="K18" s="113">
        <f t="shared" si="1"/>
        <v>0</v>
      </c>
    </row>
    <row r="19" spans="1:20" ht="14.4">
      <c r="A19" s="44"/>
      <c r="B19" s="44"/>
      <c r="C19" s="44"/>
      <c r="D19" s="44"/>
      <c r="E19" s="44"/>
      <c r="F19" s="44"/>
      <c r="G19" s="44"/>
      <c r="H19" s="44"/>
      <c r="I19" s="44"/>
      <c r="J19" s="44"/>
      <c r="K19" s="44"/>
    </row>
    <row r="20" spans="1:20" ht="14.4">
      <c r="A20" s="44" t="s">
        <v>67</v>
      </c>
      <c r="B20" s="46"/>
      <c r="C20" s="49"/>
      <c r="D20" s="49"/>
      <c r="E20" s="49"/>
      <c r="F20" s="49"/>
      <c r="G20" s="49"/>
      <c r="H20" s="49"/>
      <c r="I20" s="49"/>
      <c r="J20" s="49"/>
      <c r="K20" s="49"/>
    </row>
    <row r="21" spans="1:20" ht="14.4">
      <c r="A21" s="10" t="s">
        <v>70</v>
      </c>
      <c r="B21" s="3">
        <f>(B8*(B20*2))*B6</f>
        <v>0</v>
      </c>
      <c r="C21" s="3">
        <f t="shared" ref="C21:K21" si="2">(C8*(C20*2))*C6</f>
        <v>0</v>
      </c>
      <c r="D21" s="3">
        <f t="shared" si="2"/>
        <v>0</v>
      </c>
      <c r="E21" s="3">
        <f t="shared" si="2"/>
        <v>0</v>
      </c>
      <c r="F21" s="3">
        <f t="shared" si="2"/>
        <v>0</v>
      </c>
      <c r="G21" s="3">
        <f t="shared" si="2"/>
        <v>0</v>
      </c>
      <c r="H21" s="3">
        <f t="shared" si="2"/>
        <v>0</v>
      </c>
      <c r="I21" s="3">
        <f t="shared" si="2"/>
        <v>0</v>
      </c>
      <c r="J21" s="3">
        <f t="shared" si="2"/>
        <v>0</v>
      </c>
      <c r="K21" s="3">
        <f t="shared" si="2"/>
        <v>0</v>
      </c>
    </row>
    <row r="22" spans="1:20" ht="15" thickBot="1">
      <c r="A22" s="53"/>
      <c r="B22" s="54"/>
      <c r="C22" s="54"/>
      <c r="D22" s="54"/>
      <c r="E22" s="54"/>
      <c r="F22" s="54"/>
      <c r="G22" s="54"/>
      <c r="H22" s="54"/>
      <c r="I22" s="54"/>
      <c r="J22" s="54"/>
      <c r="K22" s="54"/>
    </row>
    <row r="23" spans="1:20" ht="15" thickBot="1">
      <c r="A23" s="11" t="s">
        <v>89</v>
      </c>
      <c r="B23" s="35">
        <f>(B5*B18)+B21</f>
        <v>0</v>
      </c>
      <c r="C23" s="35">
        <f t="shared" ref="C23:K23" si="3">(C5*C18)+C21</f>
        <v>0</v>
      </c>
      <c r="D23" s="35">
        <f t="shared" si="3"/>
        <v>0</v>
      </c>
      <c r="E23" s="35">
        <f t="shared" si="3"/>
        <v>0</v>
      </c>
      <c r="F23" s="35">
        <f t="shared" si="3"/>
        <v>0</v>
      </c>
      <c r="G23" s="35">
        <f t="shared" si="3"/>
        <v>0</v>
      </c>
      <c r="H23" s="35">
        <f t="shared" si="3"/>
        <v>0</v>
      </c>
      <c r="I23" s="35">
        <f t="shared" si="3"/>
        <v>0</v>
      </c>
      <c r="J23" s="35">
        <f t="shared" si="3"/>
        <v>0</v>
      </c>
      <c r="K23" s="35">
        <f t="shared" si="3"/>
        <v>0</v>
      </c>
    </row>
    <row r="24" spans="1:20" ht="14.4">
      <c r="A24" s="101" t="s">
        <v>182</v>
      </c>
      <c r="B24" s="40" t="e">
        <f>B23/B11</f>
        <v>#DIV/0!</v>
      </c>
      <c r="C24" s="40" t="e">
        <f t="shared" ref="C24:K24" si="4">C23/C11</f>
        <v>#DIV/0!</v>
      </c>
      <c r="D24" s="40" t="e">
        <f t="shared" si="4"/>
        <v>#DIV/0!</v>
      </c>
      <c r="E24" s="40" t="e">
        <f t="shared" si="4"/>
        <v>#DIV/0!</v>
      </c>
      <c r="F24" s="40" t="e">
        <f t="shared" si="4"/>
        <v>#DIV/0!</v>
      </c>
      <c r="G24" s="40" t="e">
        <f t="shared" si="4"/>
        <v>#DIV/0!</v>
      </c>
      <c r="H24" s="40" t="e">
        <f t="shared" si="4"/>
        <v>#DIV/0!</v>
      </c>
      <c r="I24" s="40" t="e">
        <f t="shared" si="4"/>
        <v>#DIV/0!</v>
      </c>
      <c r="J24" s="40" t="e">
        <f t="shared" si="4"/>
        <v>#DIV/0!</v>
      </c>
      <c r="K24" s="40" t="e">
        <f t="shared" si="4"/>
        <v>#DIV/0!</v>
      </c>
    </row>
    <row r="25" spans="1:20" ht="14.4"/>
    <row r="26" spans="1:20" s="41" customFormat="1" ht="14.4">
      <c r="A26" s="13" t="s">
        <v>76</v>
      </c>
      <c r="B26" s="14"/>
      <c r="C26" s="14"/>
      <c r="D26" s="12"/>
      <c r="E26" s="12"/>
      <c r="F26" s="12"/>
      <c r="G26" s="12"/>
      <c r="H26" s="12"/>
      <c r="I26" s="12"/>
      <c r="J26" s="12"/>
      <c r="K26" s="12"/>
    </row>
    <row r="27" spans="1:20" s="41" customFormat="1" ht="13.95" customHeight="1" thickBot="1">
      <c r="A27" s="55" t="s">
        <v>180</v>
      </c>
      <c r="B27" s="56"/>
      <c r="C27" s="57"/>
      <c r="D27" s="57"/>
      <c r="E27" s="57"/>
      <c r="F27" s="57"/>
      <c r="G27" s="57"/>
      <c r="H27" s="57"/>
      <c r="I27" s="57"/>
      <c r="J27" s="57"/>
      <c r="K27" s="57"/>
    </row>
    <row r="28" spans="1:20" ht="15" thickBot="1">
      <c r="A28" s="11" t="s">
        <v>90</v>
      </c>
      <c r="B28" s="35">
        <f t="shared" ref="B28:K28" si="5">B11*B27</f>
        <v>0</v>
      </c>
      <c r="C28" s="35">
        <f t="shared" si="5"/>
        <v>0</v>
      </c>
      <c r="D28" s="35">
        <f t="shared" si="5"/>
        <v>0</v>
      </c>
      <c r="E28" s="35">
        <f t="shared" si="5"/>
        <v>0</v>
      </c>
      <c r="F28" s="35">
        <f t="shared" si="5"/>
        <v>0</v>
      </c>
      <c r="G28" s="35">
        <f t="shared" si="5"/>
        <v>0</v>
      </c>
      <c r="H28" s="35">
        <f t="shared" si="5"/>
        <v>0</v>
      </c>
      <c r="I28" s="35">
        <f t="shared" si="5"/>
        <v>0</v>
      </c>
      <c r="J28" s="35">
        <f t="shared" si="5"/>
        <v>0</v>
      </c>
      <c r="K28" s="35">
        <f t="shared" si="5"/>
        <v>0</v>
      </c>
    </row>
    <row r="29" spans="1:20" ht="15" thickBot="1">
      <c r="A29" s="110"/>
      <c r="B29" s="110"/>
      <c r="C29" s="110"/>
      <c r="D29" s="110"/>
      <c r="E29" s="110"/>
      <c r="F29" s="110"/>
      <c r="G29" s="110"/>
      <c r="H29" s="110"/>
      <c r="I29" s="110"/>
      <c r="J29" s="110"/>
      <c r="K29" s="110"/>
      <c r="M29" s="41"/>
      <c r="N29" s="41"/>
      <c r="O29" s="41"/>
      <c r="P29" s="41"/>
      <c r="Q29" s="41"/>
      <c r="R29" s="41"/>
      <c r="S29" s="59"/>
      <c r="T29" s="59"/>
    </row>
    <row r="30" spans="1:20" customFormat="1" ht="15" thickBot="1">
      <c r="A30" s="11" t="s">
        <v>166</v>
      </c>
      <c r="B30" s="35">
        <f t="shared" ref="B30:K30" si="6">B28-B23</f>
        <v>0</v>
      </c>
      <c r="C30" s="35">
        <f t="shared" si="6"/>
        <v>0</v>
      </c>
      <c r="D30" s="35">
        <f t="shared" si="6"/>
        <v>0</v>
      </c>
      <c r="E30" s="35">
        <f t="shared" si="6"/>
        <v>0</v>
      </c>
      <c r="F30" s="35">
        <f t="shared" si="6"/>
        <v>0</v>
      </c>
      <c r="G30" s="35">
        <f t="shared" si="6"/>
        <v>0</v>
      </c>
      <c r="H30" s="35">
        <f t="shared" si="6"/>
        <v>0</v>
      </c>
      <c r="I30" s="35">
        <f t="shared" si="6"/>
        <v>0</v>
      </c>
      <c r="J30" s="35">
        <f t="shared" si="6"/>
        <v>0</v>
      </c>
      <c r="K30" s="35">
        <f t="shared" si="6"/>
        <v>0</v>
      </c>
    </row>
    <row r="31" spans="1:20" ht="14.4">
      <c r="M31" s="41"/>
      <c r="N31" s="41"/>
      <c r="O31" s="41"/>
      <c r="P31" s="41"/>
      <c r="Q31" s="41"/>
      <c r="R31" s="41"/>
      <c r="S31" s="59"/>
      <c r="T31" s="59"/>
    </row>
    <row r="32" spans="1:20" ht="13.95" customHeight="1">
      <c r="M32" s="41"/>
      <c r="N32" s="41"/>
      <c r="O32" s="41"/>
      <c r="P32" s="41"/>
      <c r="Q32" s="41"/>
      <c r="R32" s="41"/>
      <c r="S32" s="59"/>
      <c r="T32" s="59"/>
    </row>
    <row r="33" spans="13:20" ht="13.95" customHeight="1">
      <c r="M33" s="41"/>
      <c r="N33" s="41"/>
      <c r="O33" s="41"/>
      <c r="P33" s="41"/>
      <c r="Q33" s="41"/>
      <c r="R33" s="41"/>
      <c r="S33" s="59"/>
      <c r="T33" s="59"/>
    </row>
    <row r="34" spans="13:20" ht="13.95" customHeight="1">
      <c r="M34" s="41"/>
      <c r="N34" s="41"/>
      <c r="O34" s="41"/>
      <c r="P34" s="41"/>
      <c r="Q34" s="41"/>
      <c r="R34" s="41"/>
      <c r="S34" s="59"/>
      <c r="T34" s="59"/>
    </row>
    <row r="35" spans="13:20" ht="13.95" customHeight="1">
      <c r="M35" s="41"/>
      <c r="N35" s="41"/>
      <c r="O35" s="41"/>
      <c r="P35" s="41"/>
      <c r="Q35" s="41"/>
      <c r="R35" s="41"/>
      <c r="S35" s="59"/>
      <c r="T35" s="59"/>
    </row>
    <row r="36" spans="13:20" ht="13.95" customHeight="1">
      <c r="M36" s="41"/>
      <c r="N36" s="41"/>
      <c r="O36" s="41"/>
      <c r="P36" s="41"/>
      <c r="Q36" s="41"/>
      <c r="R36" s="41"/>
      <c r="S36" s="59"/>
      <c r="T36" s="59"/>
    </row>
    <row r="37" spans="13:20" ht="13.95" customHeight="1">
      <c r="M37" s="41"/>
      <c r="N37" s="41"/>
      <c r="O37" s="41"/>
      <c r="P37" s="41"/>
      <c r="Q37" s="41"/>
      <c r="R37" s="41"/>
      <c r="S37" s="59"/>
      <c r="T37" s="59"/>
    </row>
    <row r="38" spans="13:20" ht="13.95" customHeight="1">
      <c r="M38" s="41"/>
      <c r="N38" s="41"/>
      <c r="O38" s="41"/>
      <c r="P38" s="41"/>
      <c r="Q38" s="41"/>
      <c r="R38" s="41"/>
      <c r="S38" s="59"/>
      <c r="T38" s="59"/>
    </row>
    <row r="39" spans="13:20" ht="13.95" customHeight="1">
      <c r="M39" s="41"/>
      <c r="N39" s="41"/>
      <c r="O39" s="41"/>
      <c r="P39" s="41"/>
      <c r="Q39" s="41"/>
      <c r="R39" s="41"/>
      <c r="S39" s="59"/>
      <c r="T39" s="59"/>
    </row>
    <row r="40" spans="13:20" ht="13.95" customHeight="1">
      <c r="M40" s="41"/>
      <c r="N40" s="41"/>
      <c r="O40" s="41"/>
      <c r="P40" s="41"/>
      <c r="Q40" s="41"/>
      <c r="R40" s="41"/>
      <c r="S40" s="59"/>
      <c r="T40" s="59"/>
    </row>
    <row r="41" spans="13:20" ht="13.95" customHeight="1">
      <c r="M41" s="41"/>
      <c r="N41" s="41"/>
      <c r="O41" s="41"/>
      <c r="P41" s="41"/>
      <c r="Q41" s="41"/>
      <c r="R41" s="41"/>
      <c r="S41" s="59"/>
      <c r="T41" s="59"/>
    </row>
    <row r="42" spans="13:20" ht="13.95" customHeight="1">
      <c r="M42" s="41"/>
      <c r="N42" s="41"/>
      <c r="O42" s="41"/>
      <c r="P42" s="41"/>
      <c r="Q42" s="41"/>
      <c r="R42" s="41"/>
      <c r="S42" s="59"/>
      <c r="T42" s="59"/>
    </row>
    <row r="43" spans="13:20" ht="13.95" customHeight="1">
      <c r="M43" s="41"/>
      <c r="N43" s="41"/>
      <c r="O43" s="41"/>
      <c r="P43" s="41"/>
      <c r="Q43" s="41"/>
      <c r="R43" s="41"/>
      <c r="S43" s="59"/>
      <c r="T43" s="59"/>
    </row>
    <row r="44" spans="13:20" ht="13.95" customHeight="1">
      <c r="M44" s="41"/>
      <c r="N44" s="41"/>
      <c r="O44" s="41"/>
      <c r="P44" s="41"/>
      <c r="Q44" s="41"/>
      <c r="R44" s="41"/>
      <c r="S44" s="59"/>
      <c r="T44" s="59"/>
    </row>
    <row r="45" spans="13:20" ht="13.95" customHeight="1">
      <c r="M45" s="41"/>
      <c r="N45" s="41"/>
      <c r="O45" s="41"/>
      <c r="P45" s="41"/>
      <c r="Q45" s="41"/>
      <c r="R45" s="41"/>
      <c r="S45" s="59"/>
      <c r="T45" s="59"/>
    </row>
    <row r="46" spans="13:20" ht="13.95" customHeight="1">
      <c r="M46" s="41"/>
      <c r="N46" s="41"/>
      <c r="O46" s="41"/>
      <c r="P46" s="41"/>
      <c r="Q46" s="41"/>
      <c r="R46" s="41"/>
      <c r="S46" s="59"/>
      <c r="T46" s="59"/>
    </row>
    <row r="47" spans="13:20" ht="13.95" customHeight="1">
      <c r="M47" s="41"/>
      <c r="N47" s="41"/>
      <c r="O47" s="41"/>
      <c r="P47" s="41"/>
      <c r="Q47" s="41"/>
      <c r="R47" s="41"/>
      <c r="S47" s="59"/>
      <c r="T47" s="59"/>
    </row>
    <row r="48" spans="13:20" ht="13.95" customHeight="1">
      <c r="M48" s="41"/>
      <c r="N48" s="41"/>
      <c r="O48" s="41"/>
      <c r="P48" s="41"/>
      <c r="Q48" s="41"/>
      <c r="R48" s="41"/>
      <c r="S48" s="59"/>
      <c r="T48" s="59"/>
    </row>
    <row r="49" spans="13:20" ht="13.95" customHeight="1">
      <c r="M49" s="41"/>
      <c r="N49" s="41"/>
      <c r="O49" s="41"/>
      <c r="P49" s="41"/>
      <c r="Q49" s="41"/>
      <c r="R49" s="41"/>
      <c r="S49" s="59"/>
      <c r="T49" s="59"/>
    </row>
    <row r="50" spans="13:20" ht="13.95" customHeight="1">
      <c r="M50" s="41"/>
      <c r="N50" s="41"/>
      <c r="O50" s="41"/>
      <c r="P50" s="41"/>
      <c r="Q50" s="41"/>
      <c r="R50" s="41"/>
      <c r="S50" s="59"/>
      <c r="T50" s="59"/>
    </row>
    <row r="51" spans="13:20" ht="13.95" customHeight="1">
      <c r="M51" s="41"/>
      <c r="N51" s="41"/>
      <c r="O51" s="41"/>
      <c r="P51" s="41"/>
      <c r="Q51" s="41"/>
      <c r="R51" s="41"/>
      <c r="S51" s="59"/>
      <c r="T51" s="59"/>
    </row>
    <row r="52" spans="13:20" ht="13.95" customHeight="1">
      <c r="M52" s="41"/>
      <c r="N52" s="41"/>
      <c r="O52" s="41"/>
      <c r="P52" s="41"/>
      <c r="Q52" s="41"/>
      <c r="R52" s="41"/>
      <c r="S52" s="59"/>
      <c r="T52" s="59"/>
    </row>
    <row r="53" spans="13:20" ht="13.95" customHeight="1">
      <c r="M53" s="41"/>
      <c r="N53" s="41"/>
      <c r="O53" s="41"/>
      <c r="P53" s="41"/>
      <c r="Q53" s="41"/>
      <c r="R53" s="41"/>
      <c r="S53" s="59"/>
      <c r="T53" s="59"/>
    </row>
    <row r="54" spans="13:20" ht="13.95" customHeight="1">
      <c r="M54" s="41"/>
      <c r="N54" s="41"/>
      <c r="O54" s="41"/>
      <c r="P54" s="41"/>
      <c r="Q54" s="41"/>
      <c r="R54" s="41"/>
      <c r="S54" s="59"/>
      <c r="T54" s="59"/>
    </row>
    <row r="55" spans="13:20" ht="13.95" customHeight="1">
      <c r="M55" s="41"/>
      <c r="N55" s="41"/>
      <c r="O55" s="41"/>
      <c r="P55" s="41"/>
      <c r="Q55" s="41"/>
      <c r="R55" s="41"/>
      <c r="S55" s="59"/>
      <c r="T55" s="59"/>
    </row>
    <row r="56" spans="13:20" ht="13.95" customHeight="1">
      <c r="M56" s="41"/>
      <c r="N56" s="41"/>
      <c r="O56" s="41"/>
      <c r="P56" s="41"/>
      <c r="Q56" s="41"/>
      <c r="R56" s="41"/>
      <c r="S56" s="59"/>
      <c r="T56" s="59"/>
    </row>
    <row r="57" spans="13:20" ht="13.95" customHeight="1">
      <c r="M57" s="41"/>
      <c r="N57" s="41"/>
      <c r="O57" s="41"/>
      <c r="P57" s="41"/>
      <c r="Q57" s="41"/>
      <c r="R57" s="41"/>
      <c r="S57" s="59"/>
      <c r="T57" s="59"/>
    </row>
    <row r="58" spans="13:20" ht="13.95" customHeight="1">
      <c r="M58" s="41"/>
      <c r="N58" s="41"/>
      <c r="O58" s="41"/>
      <c r="P58" s="41"/>
      <c r="Q58" s="41"/>
      <c r="R58" s="41"/>
      <c r="S58" s="59"/>
      <c r="T58" s="59"/>
    </row>
    <row r="59" spans="13:20" ht="13.95" customHeight="1">
      <c r="M59" s="41"/>
      <c r="N59" s="41"/>
      <c r="O59" s="41"/>
      <c r="P59" s="41"/>
      <c r="Q59" s="41"/>
      <c r="R59" s="41"/>
      <c r="S59" s="59"/>
      <c r="T59" s="59"/>
    </row>
    <row r="60" spans="13:20" ht="13.95" customHeight="1">
      <c r="M60" s="59"/>
      <c r="N60" s="59"/>
      <c r="O60" s="59"/>
      <c r="P60" s="59"/>
      <c r="Q60" s="59"/>
      <c r="R60" s="59"/>
      <c r="S60" s="59"/>
      <c r="T60" s="59"/>
    </row>
    <row r="61" spans="13:20" ht="13.95" customHeight="1">
      <c r="M61" s="59"/>
      <c r="N61" s="59"/>
      <c r="O61" s="59"/>
      <c r="P61" s="59"/>
      <c r="Q61" s="59"/>
      <c r="R61" s="59"/>
      <c r="S61" s="59"/>
      <c r="T61" s="59"/>
    </row>
    <row r="62" spans="13:20" ht="13.95" customHeight="1">
      <c r="M62" s="59"/>
      <c r="N62" s="59"/>
      <c r="O62" s="59"/>
      <c r="P62" s="59"/>
      <c r="Q62" s="59"/>
      <c r="R62" s="59"/>
      <c r="S62" s="59"/>
      <c r="T62" s="59"/>
    </row>
    <row r="63" spans="13:20" ht="13.95" customHeight="1">
      <c r="M63" s="59"/>
      <c r="N63" s="59"/>
      <c r="O63" s="59"/>
      <c r="P63" s="59"/>
      <c r="Q63" s="59"/>
      <c r="R63" s="59"/>
      <c r="S63" s="59"/>
      <c r="T63" s="59"/>
    </row>
    <row r="64" spans="13:20" ht="13.95" customHeight="1">
      <c r="M64" s="59"/>
      <c r="N64" s="59"/>
      <c r="O64" s="59"/>
      <c r="P64" s="59"/>
      <c r="Q64" s="59"/>
      <c r="R64" s="59"/>
      <c r="S64" s="59"/>
      <c r="T64" s="59"/>
    </row>
    <row r="65" spans="13:20" ht="13.95" customHeight="1">
      <c r="M65" s="59"/>
      <c r="N65" s="59"/>
      <c r="O65" s="59"/>
      <c r="P65" s="59"/>
      <c r="Q65" s="59"/>
      <c r="R65" s="59"/>
      <c r="S65" s="59"/>
      <c r="T65" s="59"/>
    </row>
    <row r="66" spans="13:20" ht="13.95" customHeight="1">
      <c r="M66" s="59"/>
      <c r="N66" s="59"/>
      <c r="O66" s="59"/>
      <c r="P66" s="59"/>
      <c r="Q66" s="59"/>
      <c r="R66" s="59"/>
      <c r="S66" s="59"/>
      <c r="T66" s="59"/>
    </row>
    <row r="67" spans="13:20" ht="13.95" customHeight="1">
      <c r="M67" s="59"/>
      <c r="N67" s="59"/>
      <c r="O67" s="59"/>
      <c r="P67" s="59"/>
      <c r="Q67" s="59"/>
      <c r="R67" s="59"/>
      <c r="S67" s="59"/>
      <c r="T67" s="59"/>
    </row>
    <row r="68" spans="13:20" ht="13.95" customHeight="1">
      <c r="M68" s="59"/>
      <c r="N68" s="59"/>
      <c r="O68" s="59"/>
      <c r="P68" s="59"/>
      <c r="Q68" s="59"/>
      <c r="R68" s="59"/>
      <c r="S68" s="59"/>
      <c r="T68" s="59"/>
    </row>
    <row r="69" spans="13:20" ht="13.95" customHeight="1">
      <c r="M69" s="59"/>
      <c r="N69" s="59"/>
      <c r="O69" s="59"/>
      <c r="P69" s="59"/>
      <c r="Q69" s="59"/>
      <c r="R69" s="59"/>
      <c r="S69" s="59"/>
      <c r="T69" s="59"/>
    </row>
    <row r="70" spans="13:20" ht="13.95" customHeight="1">
      <c r="M70" s="59"/>
      <c r="N70" s="59"/>
      <c r="O70" s="59"/>
      <c r="P70" s="59"/>
      <c r="Q70" s="59"/>
      <c r="R70" s="59"/>
      <c r="S70" s="59"/>
      <c r="T70" s="59"/>
    </row>
    <row r="71" spans="13:20" ht="13.95" customHeight="1">
      <c r="M71" s="59"/>
      <c r="N71" s="59"/>
      <c r="O71" s="59"/>
      <c r="P71" s="59"/>
      <c r="Q71" s="59"/>
      <c r="R71" s="59"/>
      <c r="S71" s="59"/>
      <c r="T71" s="59"/>
    </row>
    <row r="72" spans="13:20" ht="13.95" customHeight="1">
      <c r="M72" s="59"/>
      <c r="N72" s="59"/>
      <c r="O72" s="59"/>
      <c r="P72" s="59"/>
      <c r="Q72" s="59"/>
      <c r="R72" s="59"/>
      <c r="S72" s="59"/>
      <c r="T72" s="59"/>
    </row>
    <row r="73" spans="13:20" ht="13.95" customHeight="1">
      <c r="M73" s="59"/>
      <c r="N73" s="59"/>
      <c r="O73" s="59"/>
      <c r="P73" s="59"/>
      <c r="Q73" s="59"/>
      <c r="R73" s="59"/>
      <c r="S73" s="59"/>
      <c r="T73" s="59"/>
    </row>
    <row r="74" spans="13:20" ht="13.95" customHeight="1">
      <c r="M74" s="59"/>
      <c r="N74" s="59"/>
      <c r="O74" s="59"/>
      <c r="P74" s="59"/>
      <c r="Q74" s="59"/>
      <c r="R74" s="59"/>
      <c r="S74" s="59"/>
      <c r="T74" s="59"/>
    </row>
    <row r="75" spans="13:20" ht="13.95" customHeight="1">
      <c r="M75" s="59"/>
      <c r="N75" s="59"/>
      <c r="O75" s="59"/>
      <c r="P75" s="59"/>
      <c r="Q75" s="59"/>
      <c r="R75" s="59"/>
      <c r="S75" s="59"/>
      <c r="T75" s="59"/>
    </row>
    <row r="76" spans="13:20" ht="13.95" customHeight="1">
      <c r="M76" s="59"/>
      <c r="N76" s="59"/>
      <c r="O76" s="59"/>
      <c r="P76" s="59"/>
      <c r="Q76" s="59"/>
      <c r="R76" s="59"/>
      <c r="S76" s="59"/>
      <c r="T76" s="59"/>
    </row>
    <row r="77" spans="13:20" ht="13.95" customHeight="1">
      <c r="M77" s="59"/>
      <c r="N77" s="59"/>
      <c r="O77" s="59"/>
      <c r="P77" s="59"/>
      <c r="Q77" s="59"/>
      <c r="R77" s="59"/>
      <c r="S77" s="59"/>
      <c r="T77" s="59"/>
    </row>
    <row r="78" spans="13:20" ht="13.95" customHeight="1">
      <c r="M78" s="59"/>
      <c r="N78" s="59"/>
      <c r="O78" s="59"/>
      <c r="P78" s="59"/>
      <c r="Q78" s="59"/>
      <c r="R78" s="59"/>
      <c r="S78" s="59"/>
      <c r="T78" s="59"/>
    </row>
    <row r="79" spans="13:20" ht="13.95" customHeight="1">
      <c r="M79" s="59"/>
      <c r="N79" s="59"/>
      <c r="O79" s="59"/>
      <c r="P79" s="59"/>
      <c r="Q79" s="59"/>
      <c r="R79" s="59"/>
      <c r="S79" s="59"/>
      <c r="T79" s="59"/>
    </row>
    <row r="80" spans="13:20" ht="13.95" customHeight="1">
      <c r="M80" s="59"/>
      <c r="N80" s="59"/>
      <c r="O80" s="59"/>
      <c r="P80" s="59"/>
      <c r="Q80" s="59"/>
      <c r="R80" s="59"/>
      <c r="S80" s="59"/>
      <c r="T80" s="59"/>
    </row>
    <row r="81" spans="13:20" ht="13.95" customHeight="1">
      <c r="M81" s="59"/>
      <c r="N81" s="59"/>
      <c r="O81" s="59"/>
      <c r="P81" s="59"/>
      <c r="Q81" s="59"/>
      <c r="R81" s="59"/>
      <c r="S81" s="59"/>
      <c r="T81" s="59"/>
    </row>
    <row r="82" spans="13:20" ht="13.95" customHeight="1">
      <c r="M82" s="59"/>
      <c r="N82" s="59"/>
      <c r="O82" s="59"/>
      <c r="P82" s="59"/>
      <c r="Q82" s="59"/>
      <c r="R82" s="59"/>
      <c r="S82" s="59"/>
      <c r="T82" s="59"/>
    </row>
    <row r="83" spans="13:20" ht="13.95" customHeight="1">
      <c r="M83" s="59"/>
      <c r="N83" s="59"/>
      <c r="O83" s="59"/>
      <c r="P83" s="59"/>
      <c r="Q83" s="59"/>
      <c r="R83" s="59"/>
      <c r="S83" s="59"/>
      <c r="T83" s="59"/>
    </row>
    <row r="84" spans="13:20" ht="13.95" customHeight="1">
      <c r="M84" s="59"/>
      <c r="N84" s="59"/>
      <c r="O84" s="59"/>
      <c r="P84" s="59"/>
      <c r="Q84" s="59"/>
      <c r="R84" s="59"/>
      <c r="S84" s="59"/>
      <c r="T84" s="59"/>
    </row>
    <row r="85" spans="13:20" ht="13.95" customHeight="1">
      <c r="M85" s="59"/>
      <c r="N85" s="59"/>
      <c r="O85" s="59"/>
      <c r="P85" s="59"/>
      <c r="Q85" s="59"/>
      <c r="R85" s="59"/>
      <c r="S85" s="59"/>
      <c r="T85" s="59"/>
    </row>
    <row r="86" spans="13:20" ht="13.95" customHeight="1">
      <c r="M86" s="59"/>
      <c r="N86" s="59"/>
      <c r="O86" s="59"/>
      <c r="P86" s="59"/>
      <c r="Q86" s="59"/>
      <c r="R86" s="59"/>
      <c r="S86" s="59"/>
      <c r="T86" s="59"/>
    </row>
    <row r="87" spans="13:20" ht="13.95" customHeight="1">
      <c r="M87" s="59"/>
      <c r="N87" s="59"/>
      <c r="O87" s="59"/>
      <c r="P87" s="59"/>
      <c r="Q87" s="59"/>
      <c r="R87" s="59"/>
      <c r="S87" s="59"/>
      <c r="T87" s="59"/>
    </row>
    <row r="88" spans="13:20" ht="13.95" customHeight="1">
      <c r="M88" s="59"/>
      <c r="N88" s="59"/>
      <c r="O88" s="59"/>
      <c r="P88" s="59"/>
      <c r="Q88" s="59"/>
      <c r="R88" s="59"/>
      <c r="S88" s="59"/>
      <c r="T88" s="59"/>
    </row>
    <row r="89" spans="13:20" ht="13.95" customHeight="1">
      <c r="M89" s="59"/>
      <c r="N89" s="59"/>
      <c r="O89" s="59"/>
      <c r="P89" s="59"/>
      <c r="Q89" s="59"/>
      <c r="R89" s="59"/>
      <c r="S89" s="59"/>
      <c r="T89" s="59"/>
    </row>
    <row r="90" spans="13:20" ht="13.95" customHeight="1">
      <c r="M90" s="59"/>
      <c r="N90" s="59"/>
      <c r="O90" s="59"/>
      <c r="P90" s="59"/>
      <c r="Q90" s="59"/>
      <c r="R90" s="59"/>
      <c r="S90" s="59"/>
      <c r="T90" s="59"/>
    </row>
    <row r="91" spans="13:20" ht="13.95" customHeight="1">
      <c r="M91" s="59"/>
      <c r="N91" s="59"/>
      <c r="O91" s="59"/>
      <c r="P91" s="59"/>
      <c r="Q91" s="59"/>
      <c r="R91" s="59"/>
      <c r="S91" s="59"/>
      <c r="T91" s="59"/>
    </row>
    <row r="92" spans="13:20" ht="13.95" customHeight="1">
      <c r="M92" s="59"/>
      <c r="N92" s="59"/>
      <c r="O92" s="59"/>
      <c r="P92" s="59"/>
      <c r="Q92" s="59"/>
      <c r="R92" s="59"/>
      <c r="S92" s="59"/>
      <c r="T92" s="59"/>
    </row>
    <row r="93" spans="13:20" ht="13.95" customHeight="1">
      <c r="M93" s="59"/>
      <c r="N93" s="59"/>
      <c r="O93" s="59"/>
      <c r="P93" s="59"/>
      <c r="Q93" s="59"/>
      <c r="R93" s="59"/>
      <c r="S93" s="59"/>
      <c r="T93" s="59"/>
    </row>
    <row r="94" spans="13:20" ht="13.95" customHeight="1">
      <c r="M94" s="59"/>
      <c r="N94" s="59"/>
      <c r="O94" s="59"/>
      <c r="P94" s="59"/>
      <c r="Q94" s="59"/>
      <c r="R94" s="59"/>
      <c r="S94" s="59"/>
      <c r="T94" s="59"/>
    </row>
    <row r="95" spans="13:20" ht="13.95" customHeight="1">
      <c r="M95" s="59"/>
      <c r="N95" s="59"/>
      <c r="O95" s="59"/>
      <c r="P95" s="59"/>
      <c r="Q95" s="59"/>
      <c r="R95" s="59"/>
      <c r="S95" s="59"/>
      <c r="T95" s="59"/>
    </row>
    <row r="96" spans="13:20" ht="13.95" customHeight="1">
      <c r="M96" s="59"/>
      <c r="N96" s="59"/>
      <c r="O96" s="59"/>
      <c r="P96" s="59"/>
      <c r="Q96" s="59"/>
      <c r="R96" s="59"/>
      <c r="S96" s="59"/>
      <c r="T96" s="59"/>
    </row>
    <row r="97" spans="13:20" ht="13.95" customHeight="1">
      <c r="M97" s="59"/>
      <c r="N97" s="59"/>
      <c r="O97" s="59"/>
      <c r="P97" s="59"/>
      <c r="Q97" s="59"/>
      <c r="R97" s="59"/>
      <c r="S97" s="59"/>
      <c r="T97" s="59"/>
    </row>
    <row r="98" spans="13:20" ht="13.95" customHeight="1">
      <c r="M98" s="59"/>
      <c r="N98" s="59"/>
      <c r="O98" s="59"/>
      <c r="P98" s="59"/>
      <c r="Q98" s="59"/>
      <c r="R98" s="59"/>
      <c r="S98" s="59"/>
      <c r="T98" s="59"/>
    </row>
    <row r="99" spans="13:20" ht="13.95" customHeight="1">
      <c r="M99" s="59"/>
      <c r="N99" s="59"/>
      <c r="O99" s="59"/>
      <c r="P99" s="59"/>
      <c r="Q99" s="59"/>
      <c r="R99" s="59"/>
      <c r="S99" s="59"/>
      <c r="T99" s="59"/>
    </row>
    <row r="100" spans="13:20" ht="13.95" customHeight="1">
      <c r="M100" s="59"/>
      <c r="N100" s="59"/>
      <c r="O100" s="59"/>
      <c r="P100" s="59"/>
      <c r="Q100" s="59"/>
      <c r="R100" s="59"/>
      <c r="S100" s="59"/>
      <c r="T100" s="59"/>
    </row>
    <row r="101" spans="13:20" ht="13.95" customHeight="1">
      <c r="M101" s="59"/>
      <c r="N101" s="59"/>
      <c r="O101" s="59"/>
      <c r="P101" s="59"/>
      <c r="Q101" s="59"/>
      <c r="R101" s="59"/>
      <c r="S101" s="59"/>
      <c r="T101" s="59"/>
    </row>
    <row r="102" spans="13:20" ht="13.95" customHeight="1">
      <c r="M102" s="59"/>
      <c r="N102" s="59"/>
      <c r="O102" s="59"/>
      <c r="P102" s="59"/>
      <c r="Q102" s="59"/>
      <c r="R102" s="59"/>
      <c r="S102" s="59"/>
      <c r="T102" s="59"/>
    </row>
    <row r="103" spans="13:20" ht="13.95" customHeight="1">
      <c r="M103" s="59"/>
      <c r="N103" s="59"/>
      <c r="O103" s="59"/>
      <c r="P103" s="59"/>
      <c r="Q103" s="59"/>
      <c r="R103" s="59"/>
      <c r="S103" s="59"/>
      <c r="T103" s="59"/>
    </row>
    <row r="104" spans="13:20" ht="13.95" customHeight="1">
      <c r="M104" s="59"/>
      <c r="N104" s="59"/>
      <c r="O104" s="59"/>
      <c r="P104" s="59"/>
      <c r="Q104" s="59"/>
      <c r="R104" s="59"/>
      <c r="S104" s="59"/>
      <c r="T104" s="59"/>
    </row>
    <row r="105" spans="13:20" ht="13.95" customHeight="1">
      <c r="M105" s="59"/>
      <c r="N105" s="59"/>
      <c r="O105" s="59"/>
      <c r="P105" s="59"/>
      <c r="Q105" s="59"/>
      <c r="R105" s="59"/>
      <c r="S105" s="59"/>
      <c r="T105" s="59"/>
    </row>
    <row r="106" spans="13:20" ht="13.95" customHeight="1">
      <c r="M106" s="59"/>
      <c r="N106" s="59"/>
      <c r="O106" s="59"/>
      <c r="P106" s="59"/>
      <c r="Q106" s="59"/>
      <c r="R106" s="59"/>
      <c r="S106" s="59"/>
      <c r="T106" s="59"/>
    </row>
    <row r="107" spans="13:20" ht="13.95" customHeight="1">
      <c r="M107" s="59"/>
      <c r="N107" s="59"/>
      <c r="O107" s="59"/>
      <c r="P107" s="59"/>
      <c r="Q107" s="59"/>
      <c r="R107" s="59"/>
      <c r="S107" s="59"/>
      <c r="T107" s="59"/>
    </row>
    <row r="108" spans="13:20" ht="13.95" customHeight="1">
      <c r="M108" s="59"/>
      <c r="N108" s="59"/>
      <c r="O108" s="59"/>
      <c r="P108" s="59"/>
      <c r="Q108" s="59"/>
      <c r="R108" s="59"/>
      <c r="S108" s="59"/>
      <c r="T108" s="59"/>
    </row>
    <row r="109" spans="13:20" ht="13.95" customHeight="1">
      <c r="M109" s="59"/>
      <c r="N109" s="59"/>
      <c r="O109" s="59"/>
      <c r="P109" s="59"/>
      <c r="Q109" s="59"/>
      <c r="R109" s="59"/>
      <c r="S109" s="59"/>
      <c r="T109" s="59"/>
    </row>
    <row r="110" spans="13:20" ht="13.95" customHeight="1">
      <c r="M110" s="59"/>
      <c r="N110" s="59"/>
      <c r="O110" s="59"/>
      <c r="P110" s="59"/>
      <c r="Q110" s="59"/>
      <c r="R110" s="59"/>
      <c r="S110" s="59"/>
      <c r="T110" s="59"/>
    </row>
    <row r="111" spans="13:20" ht="13.95" customHeight="1">
      <c r="M111" s="59"/>
      <c r="N111" s="59"/>
      <c r="O111" s="59"/>
      <c r="P111" s="59"/>
      <c r="Q111" s="59"/>
      <c r="R111" s="59"/>
      <c r="S111" s="59"/>
      <c r="T111" s="59"/>
    </row>
    <row r="112" spans="13:20" ht="13.95" customHeight="1">
      <c r="M112" s="59"/>
      <c r="N112" s="59"/>
      <c r="O112" s="59"/>
      <c r="P112" s="59"/>
      <c r="Q112" s="59"/>
      <c r="R112" s="59"/>
      <c r="S112" s="59"/>
      <c r="T112" s="59"/>
    </row>
    <row r="113" spans="13:20" ht="13.95" customHeight="1">
      <c r="M113" s="59"/>
      <c r="N113" s="59"/>
      <c r="O113" s="59"/>
      <c r="P113" s="59"/>
      <c r="Q113" s="59"/>
      <c r="R113" s="59"/>
      <c r="S113" s="59"/>
      <c r="T113" s="59"/>
    </row>
    <row r="114" spans="13:20" ht="13.95" customHeight="1">
      <c r="M114" s="59"/>
      <c r="N114" s="59"/>
      <c r="O114" s="59"/>
      <c r="P114" s="59"/>
      <c r="Q114" s="59"/>
      <c r="R114" s="59"/>
      <c r="S114" s="59"/>
      <c r="T114" s="59"/>
    </row>
    <row r="115" spans="13:20" ht="13.95" customHeight="1">
      <c r="M115" s="59"/>
      <c r="N115" s="59"/>
      <c r="O115" s="59"/>
      <c r="P115" s="59"/>
      <c r="Q115" s="59"/>
      <c r="R115" s="59"/>
      <c r="S115" s="59"/>
      <c r="T115" s="59"/>
    </row>
    <row r="116" spans="13:20" ht="13.95" customHeight="1">
      <c r="M116" s="59"/>
      <c r="N116" s="59"/>
      <c r="O116" s="59"/>
      <c r="P116" s="59"/>
      <c r="Q116" s="59"/>
      <c r="R116" s="59"/>
      <c r="S116" s="59"/>
      <c r="T116" s="59"/>
    </row>
    <row r="117" spans="13:20" ht="13.95" customHeight="1">
      <c r="M117" s="59"/>
      <c r="N117" s="59"/>
      <c r="O117" s="59"/>
      <c r="P117" s="59"/>
      <c r="Q117" s="59"/>
      <c r="R117" s="59"/>
      <c r="S117" s="59"/>
      <c r="T117" s="59"/>
    </row>
    <row r="118" spans="13:20" ht="13.95" customHeight="1">
      <c r="M118" s="59"/>
      <c r="N118" s="59"/>
      <c r="O118" s="59"/>
      <c r="P118" s="59"/>
      <c r="Q118" s="59"/>
      <c r="R118" s="59"/>
      <c r="S118" s="59"/>
      <c r="T118" s="59"/>
    </row>
    <row r="119" spans="13:20" ht="13.95" customHeight="1">
      <c r="M119" s="59"/>
      <c r="N119" s="59"/>
      <c r="O119" s="59"/>
      <c r="P119" s="59"/>
      <c r="Q119" s="59"/>
      <c r="R119" s="59"/>
      <c r="S119" s="59"/>
      <c r="T119" s="59"/>
    </row>
    <row r="120" spans="13:20" ht="13.95" customHeight="1">
      <c r="M120" s="59"/>
      <c r="N120" s="59"/>
      <c r="O120" s="59"/>
      <c r="P120" s="59"/>
      <c r="Q120" s="59"/>
      <c r="R120" s="59"/>
      <c r="S120" s="59"/>
      <c r="T120" s="59"/>
    </row>
    <row r="121" spans="13:20" ht="13.95" customHeight="1">
      <c r="M121" s="59"/>
      <c r="N121" s="59"/>
      <c r="O121" s="59"/>
      <c r="P121" s="59"/>
      <c r="Q121" s="59"/>
      <c r="R121" s="59"/>
      <c r="S121" s="59"/>
      <c r="T121" s="59"/>
    </row>
    <row r="122" spans="13:20" ht="13.95" customHeight="1">
      <c r="M122" s="59"/>
      <c r="N122" s="59"/>
      <c r="O122" s="59"/>
      <c r="P122" s="59"/>
      <c r="Q122" s="59"/>
      <c r="R122" s="59"/>
      <c r="S122" s="59"/>
      <c r="T122" s="59"/>
    </row>
    <row r="123" spans="13:20" ht="13.95" customHeight="1">
      <c r="M123" s="59"/>
      <c r="N123" s="59"/>
      <c r="O123" s="59"/>
      <c r="P123" s="59"/>
      <c r="Q123" s="59"/>
      <c r="R123" s="59"/>
      <c r="S123" s="59"/>
      <c r="T123" s="59"/>
    </row>
    <row r="124" spans="13:20" ht="13.95" customHeight="1">
      <c r="M124" s="59"/>
      <c r="N124" s="59"/>
      <c r="O124" s="59"/>
      <c r="P124" s="59"/>
      <c r="Q124" s="59"/>
      <c r="R124" s="59"/>
      <c r="S124" s="59"/>
      <c r="T124" s="59"/>
    </row>
    <row r="125" spans="13:20" ht="13.95" customHeight="1">
      <c r="M125" s="59"/>
      <c r="N125" s="59"/>
      <c r="O125" s="59"/>
      <c r="P125" s="59"/>
      <c r="Q125" s="59"/>
      <c r="R125" s="59"/>
      <c r="S125" s="59"/>
      <c r="T125" s="59"/>
    </row>
    <row r="126" spans="13:20" ht="13.95" customHeight="1">
      <c r="M126" s="59"/>
      <c r="N126" s="59"/>
      <c r="O126" s="59"/>
      <c r="P126" s="59"/>
      <c r="Q126" s="59"/>
      <c r="R126" s="59"/>
      <c r="S126" s="59"/>
      <c r="T126" s="59"/>
    </row>
    <row r="127" spans="13:20" ht="13.95" customHeight="1">
      <c r="M127" s="59"/>
      <c r="N127" s="59"/>
      <c r="O127" s="59"/>
      <c r="P127" s="59"/>
      <c r="Q127" s="59"/>
      <c r="R127" s="59"/>
      <c r="S127" s="59"/>
      <c r="T127" s="59"/>
    </row>
    <row r="128" spans="13:20" ht="13.95" customHeight="1">
      <c r="M128" s="59"/>
      <c r="N128" s="59"/>
      <c r="O128" s="59"/>
      <c r="P128" s="59"/>
      <c r="Q128" s="59"/>
      <c r="R128" s="59"/>
      <c r="S128" s="59"/>
      <c r="T128" s="59"/>
    </row>
    <row r="129" spans="13:20" ht="13.95" customHeight="1">
      <c r="M129" s="59"/>
      <c r="N129" s="59"/>
      <c r="O129" s="59"/>
      <c r="P129" s="59"/>
      <c r="Q129" s="59"/>
      <c r="R129" s="59"/>
      <c r="S129" s="59"/>
      <c r="T129" s="59"/>
    </row>
    <row r="130" spans="13:20" ht="13.95" customHeight="1">
      <c r="M130" s="59"/>
      <c r="N130" s="59"/>
      <c r="O130" s="59"/>
      <c r="P130" s="59"/>
      <c r="Q130" s="59"/>
      <c r="R130" s="59"/>
      <c r="S130" s="59"/>
      <c r="T130" s="59"/>
    </row>
    <row r="131" spans="13:20" ht="13.95" customHeight="1">
      <c r="M131" s="59"/>
      <c r="N131" s="59"/>
      <c r="O131" s="59"/>
      <c r="P131" s="59"/>
      <c r="Q131" s="59"/>
      <c r="R131" s="59"/>
      <c r="S131" s="59"/>
      <c r="T131" s="59"/>
    </row>
    <row r="132" spans="13:20" ht="13.95" customHeight="1">
      <c r="M132" s="59"/>
      <c r="N132" s="59"/>
      <c r="O132" s="59"/>
      <c r="P132" s="59"/>
      <c r="Q132" s="59"/>
      <c r="R132" s="59"/>
      <c r="S132" s="59"/>
      <c r="T132" s="59"/>
    </row>
    <row r="133" spans="13:20" ht="13.95" customHeight="1">
      <c r="M133" s="59"/>
      <c r="N133" s="59"/>
      <c r="O133" s="59"/>
      <c r="P133" s="59"/>
      <c r="Q133" s="59"/>
      <c r="R133" s="59"/>
      <c r="S133" s="59"/>
      <c r="T133" s="59"/>
    </row>
    <row r="134" spans="13:20" ht="13.95" customHeight="1">
      <c r="M134" s="59"/>
      <c r="N134" s="59"/>
      <c r="O134" s="59"/>
      <c r="P134" s="59"/>
      <c r="Q134" s="59"/>
      <c r="R134" s="59"/>
      <c r="S134" s="59"/>
      <c r="T134" s="59"/>
    </row>
    <row r="135" spans="13:20" ht="13.95" customHeight="1">
      <c r="M135" s="59"/>
      <c r="N135" s="59"/>
      <c r="O135" s="59"/>
      <c r="P135" s="59"/>
      <c r="Q135" s="59"/>
      <c r="R135" s="59"/>
      <c r="S135" s="59"/>
      <c r="T135" s="59"/>
    </row>
    <row r="136" spans="13:20" ht="13.95" customHeight="1">
      <c r="M136" s="59"/>
      <c r="N136" s="59"/>
      <c r="O136" s="59"/>
      <c r="P136" s="59"/>
      <c r="Q136" s="59"/>
      <c r="R136" s="59"/>
      <c r="S136" s="59"/>
      <c r="T136" s="59"/>
    </row>
    <row r="137" spans="13:20" ht="13.95" customHeight="1">
      <c r="M137" s="59"/>
      <c r="N137" s="59"/>
      <c r="O137" s="59"/>
      <c r="P137" s="59"/>
      <c r="Q137" s="59"/>
      <c r="R137" s="59"/>
      <c r="S137" s="59"/>
      <c r="T137" s="59"/>
    </row>
    <row r="138" spans="13:20" ht="13.95" customHeight="1">
      <c r="M138" s="59"/>
      <c r="N138" s="59"/>
      <c r="O138" s="59"/>
      <c r="P138" s="59"/>
      <c r="Q138" s="59"/>
      <c r="R138" s="59"/>
      <c r="S138" s="59"/>
      <c r="T138" s="59"/>
    </row>
    <row r="139" spans="13:20" ht="13.95" customHeight="1">
      <c r="M139" s="59"/>
      <c r="N139" s="59"/>
      <c r="O139" s="59"/>
      <c r="P139" s="59"/>
      <c r="Q139" s="59"/>
      <c r="R139" s="59"/>
      <c r="S139" s="59"/>
      <c r="T139" s="59"/>
    </row>
    <row r="140" spans="13:20" ht="13.95" customHeight="1">
      <c r="M140" s="59"/>
      <c r="N140" s="59"/>
      <c r="O140" s="59"/>
      <c r="P140" s="59"/>
      <c r="Q140" s="59"/>
      <c r="R140" s="59"/>
      <c r="S140" s="59"/>
      <c r="T140" s="59"/>
    </row>
    <row r="141" spans="13:20" ht="13.95" customHeight="1">
      <c r="M141" s="59"/>
      <c r="N141" s="59"/>
      <c r="O141" s="59"/>
      <c r="P141" s="59"/>
      <c r="Q141" s="59"/>
      <c r="R141" s="59"/>
      <c r="S141" s="59"/>
      <c r="T141" s="59"/>
    </row>
    <row r="142" spans="13:20" ht="13.95" customHeight="1">
      <c r="M142" s="59"/>
      <c r="N142" s="59"/>
      <c r="O142" s="59"/>
      <c r="P142" s="59"/>
      <c r="Q142" s="59"/>
      <c r="R142" s="59"/>
      <c r="S142" s="59"/>
      <c r="T142" s="59"/>
    </row>
    <row r="143" spans="13:20" ht="13.95" customHeight="1">
      <c r="M143" s="59"/>
      <c r="N143" s="59"/>
      <c r="O143" s="59"/>
      <c r="P143" s="59"/>
      <c r="Q143" s="59"/>
      <c r="R143" s="59"/>
      <c r="S143" s="59"/>
      <c r="T143" s="59"/>
    </row>
    <row r="144" spans="13:20" ht="13.95" customHeight="1">
      <c r="M144" s="59"/>
      <c r="N144" s="59"/>
      <c r="O144" s="59"/>
      <c r="P144" s="59"/>
      <c r="Q144" s="59"/>
      <c r="R144" s="59"/>
      <c r="S144" s="59"/>
      <c r="T144" s="59"/>
    </row>
    <row r="145" spans="13:20" ht="13.95" customHeight="1">
      <c r="M145" s="59"/>
      <c r="N145" s="59"/>
      <c r="O145" s="59"/>
      <c r="P145" s="59"/>
      <c r="Q145" s="59"/>
      <c r="R145" s="59"/>
      <c r="S145" s="59"/>
      <c r="T145" s="59"/>
    </row>
    <row r="146" spans="13:20" ht="13.95" customHeight="1">
      <c r="M146" s="59"/>
      <c r="N146" s="59"/>
      <c r="O146" s="59"/>
      <c r="P146" s="59"/>
      <c r="Q146" s="59"/>
      <c r="R146" s="59"/>
      <c r="S146" s="59"/>
      <c r="T146" s="59"/>
    </row>
    <row r="147" spans="13:20" ht="13.95" customHeight="1">
      <c r="M147" s="59"/>
      <c r="N147" s="59"/>
      <c r="O147" s="59"/>
      <c r="P147" s="59"/>
      <c r="Q147" s="59"/>
      <c r="R147" s="59"/>
      <c r="S147" s="59"/>
      <c r="T147" s="59"/>
    </row>
    <row r="148" spans="13:20" ht="13.95" customHeight="1">
      <c r="M148" s="59"/>
      <c r="N148" s="59"/>
      <c r="O148" s="59"/>
      <c r="P148" s="59"/>
      <c r="Q148" s="59"/>
      <c r="R148" s="59"/>
      <c r="S148" s="59"/>
      <c r="T148" s="59"/>
    </row>
    <row r="149" spans="13:20" ht="13.95" customHeight="1">
      <c r="M149" s="59"/>
      <c r="N149" s="59"/>
      <c r="O149" s="59"/>
      <c r="P149" s="59"/>
      <c r="Q149" s="59"/>
      <c r="R149" s="59"/>
      <c r="S149" s="59"/>
      <c r="T149" s="59"/>
    </row>
    <row r="150" spans="13:20" ht="13.95" customHeight="1">
      <c r="M150" s="59"/>
      <c r="N150" s="59"/>
      <c r="O150" s="59"/>
      <c r="P150" s="59"/>
      <c r="Q150" s="59"/>
      <c r="R150" s="59"/>
      <c r="S150" s="59"/>
      <c r="T150" s="59"/>
    </row>
    <row r="151" spans="13:20" ht="13.95" customHeight="1">
      <c r="M151" s="59"/>
      <c r="N151" s="59"/>
      <c r="O151" s="59"/>
      <c r="P151" s="59"/>
      <c r="Q151" s="59"/>
      <c r="R151" s="59"/>
      <c r="S151" s="59"/>
      <c r="T151" s="59"/>
    </row>
    <row r="152" spans="13:20" ht="13.95" customHeight="1">
      <c r="M152" s="59"/>
      <c r="N152" s="59"/>
      <c r="O152" s="59"/>
      <c r="P152" s="59"/>
      <c r="Q152" s="59"/>
      <c r="R152" s="59"/>
      <c r="S152" s="59"/>
      <c r="T152" s="59"/>
    </row>
    <row r="153" spans="13:20" ht="13.95" customHeight="1">
      <c r="M153" s="59"/>
      <c r="N153" s="59"/>
      <c r="O153" s="59"/>
      <c r="P153" s="59"/>
      <c r="Q153" s="59"/>
      <c r="R153" s="59"/>
      <c r="S153" s="59"/>
      <c r="T153" s="59"/>
    </row>
    <row r="154" spans="13:20" ht="13.95" customHeight="1">
      <c r="M154" s="59"/>
      <c r="N154" s="59"/>
      <c r="O154" s="59"/>
      <c r="P154" s="59"/>
      <c r="Q154" s="59"/>
      <c r="R154" s="59"/>
      <c r="S154" s="59"/>
      <c r="T154" s="59"/>
    </row>
    <row r="155" spans="13:20" ht="13.95" customHeight="1">
      <c r="M155" s="59"/>
      <c r="N155" s="59"/>
      <c r="O155" s="59"/>
      <c r="P155" s="59"/>
      <c r="Q155" s="59"/>
      <c r="R155" s="59"/>
      <c r="S155" s="59"/>
      <c r="T155" s="59"/>
    </row>
    <row r="156" spans="13:20" ht="13.95" customHeight="1">
      <c r="M156" s="59"/>
      <c r="N156" s="59"/>
      <c r="O156" s="59"/>
      <c r="P156" s="59"/>
      <c r="Q156" s="59"/>
      <c r="R156" s="59"/>
      <c r="S156" s="59"/>
      <c r="T156" s="59"/>
    </row>
    <row r="157" spans="13:20" ht="13.95" customHeight="1">
      <c r="M157" s="59"/>
      <c r="N157" s="59"/>
      <c r="O157" s="59"/>
      <c r="P157" s="59"/>
      <c r="Q157" s="59"/>
      <c r="R157" s="59"/>
      <c r="S157" s="59"/>
      <c r="T157" s="59"/>
    </row>
    <row r="158" spans="13:20" ht="13.95" customHeight="1">
      <c r="M158" s="59"/>
      <c r="N158" s="59"/>
      <c r="O158" s="59"/>
      <c r="P158" s="59"/>
      <c r="Q158" s="59"/>
      <c r="R158" s="59"/>
      <c r="S158" s="59"/>
      <c r="T158" s="59"/>
    </row>
    <row r="159" spans="13:20" ht="13.95" customHeight="1">
      <c r="M159" s="59"/>
      <c r="N159" s="59"/>
      <c r="O159" s="59"/>
      <c r="P159" s="59"/>
      <c r="Q159" s="59"/>
      <c r="R159" s="59"/>
      <c r="S159" s="59"/>
      <c r="T159" s="59"/>
    </row>
    <row r="160" spans="13:20" ht="13.95" customHeight="1">
      <c r="M160" s="59"/>
      <c r="N160" s="59"/>
      <c r="O160" s="59"/>
      <c r="P160" s="59"/>
      <c r="Q160" s="59"/>
      <c r="R160" s="59"/>
      <c r="S160" s="59"/>
      <c r="T160" s="59"/>
    </row>
    <row r="161" spans="13:20" ht="13.95" customHeight="1">
      <c r="M161" s="59"/>
      <c r="N161" s="59"/>
      <c r="O161" s="59"/>
      <c r="P161" s="59"/>
      <c r="Q161" s="59"/>
      <c r="R161" s="59"/>
      <c r="S161" s="59"/>
      <c r="T161" s="59"/>
    </row>
    <row r="162" spans="13:20" ht="13.95" customHeight="1">
      <c r="M162" s="59"/>
      <c r="N162" s="59"/>
      <c r="O162" s="59"/>
      <c r="P162" s="59"/>
      <c r="Q162" s="59"/>
      <c r="R162" s="59"/>
      <c r="S162" s="59"/>
      <c r="T162" s="59"/>
    </row>
    <row r="163" spans="13:20" ht="13.95" customHeight="1">
      <c r="M163" s="59"/>
      <c r="N163" s="59"/>
      <c r="O163" s="59"/>
      <c r="P163" s="59"/>
      <c r="Q163" s="59"/>
      <c r="R163" s="59"/>
      <c r="S163" s="59"/>
      <c r="T163" s="59"/>
    </row>
    <row r="164" spans="13:20" ht="13.95" customHeight="1">
      <c r="M164" s="59"/>
      <c r="N164" s="59"/>
      <c r="O164" s="59"/>
      <c r="P164" s="59"/>
      <c r="Q164" s="59"/>
      <c r="R164" s="59"/>
      <c r="S164" s="59"/>
      <c r="T164" s="59"/>
    </row>
    <row r="165" spans="13:20" ht="13.95" customHeight="1">
      <c r="M165" s="59"/>
      <c r="N165" s="59"/>
      <c r="O165" s="59"/>
      <c r="P165" s="59"/>
      <c r="Q165" s="59"/>
      <c r="R165" s="59"/>
      <c r="S165" s="59"/>
      <c r="T165" s="59"/>
    </row>
    <row r="166" spans="13:20" ht="13.95" customHeight="1">
      <c r="M166" s="59"/>
      <c r="N166" s="59"/>
      <c r="O166" s="59"/>
      <c r="P166" s="59"/>
      <c r="Q166" s="59"/>
      <c r="R166" s="59"/>
      <c r="S166" s="59"/>
      <c r="T166" s="59"/>
    </row>
    <row r="167" spans="13:20" ht="13.95" customHeight="1">
      <c r="M167" s="59"/>
      <c r="N167" s="59"/>
      <c r="O167" s="59"/>
      <c r="P167" s="59"/>
      <c r="Q167" s="59"/>
      <c r="R167" s="59"/>
      <c r="S167" s="59"/>
      <c r="T167" s="59"/>
    </row>
    <row r="168" spans="13:20" ht="13.95" customHeight="1">
      <c r="M168" s="59"/>
      <c r="N168" s="59"/>
      <c r="O168" s="59"/>
      <c r="P168" s="59"/>
      <c r="Q168" s="59"/>
      <c r="R168" s="59"/>
      <c r="S168" s="59"/>
      <c r="T168" s="59"/>
    </row>
    <row r="169" spans="13:20" ht="13.95" customHeight="1">
      <c r="M169" s="59"/>
      <c r="N169" s="59"/>
      <c r="O169" s="59"/>
      <c r="P169" s="59"/>
      <c r="Q169" s="59"/>
      <c r="R169" s="59"/>
      <c r="S169" s="59"/>
      <c r="T169" s="59"/>
    </row>
    <row r="170" spans="13:20" ht="13.95" customHeight="1">
      <c r="M170" s="59"/>
      <c r="N170" s="59"/>
      <c r="O170" s="59"/>
      <c r="P170" s="59"/>
      <c r="Q170" s="59"/>
      <c r="R170" s="59"/>
      <c r="S170" s="59"/>
      <c r="T170" s="59"/>
    </row>
    <row r="171" spans="13:20" ht="13.95" customHeight="1">
      <c r="M171" s="59"/>
      <c r="N171" s="59"/>
      <c r="O171" s="59"/>
      <c r="P171" s="59"/>
      <c r="Q171" s="59"/>
      <c r="R171" s="59"/>
      <c r="S171" s="59"/>
      <c r="T171" s="59"/>
    </row>
    <row r="172" spans="13:20" ht="13.95" customHeight="1">
      <c r="M172" s="59"/>
      <c r="N172" s="59"/>
      <c r="O172" s="59"/>
      <c r="P172" s="59"/>
      <c r="Q172" s="59"/>
      <c r="R172" s="59"/>
      <c r="S172" s="59"/>
      <c r="T172" s="59"/>
    </row>
    <row r="173" spans="13:20" ht="13.95" customHeight="1">
      <c r="M173" s="59"/>
      <c r="N173" s="59"/>
      <c r="O173" s="59"/>
      <c r="P173" s="59"/>
      <c r="Q173" s="59"/>
      <c r="R173" s="59"/>
      <c r="S173" s="59"/>
      <c r="T173" s="59"/>
    </row>
    <row r="174" spans="13:20" ht="13.95" customHeight="1">
      <c r="M174" s="59"/>
      <c r="N174" s="59"/>
      <c r="O174" s="59"/>
      <c r="P174" s="59"/>
      <c r="Q174" s="59"/>
      <c r="R174" s="59"/>
      <c r="S174" s="59"/>
      <c r="T174" s="59"/>
    </row>
    <row r="175" spans="13:20" ht="13.95" customHeight="1">
      <c r="M175" s="59"/>
      <c r="N175" s="59"/>
      <c r="O175" s="59"/>
      <c r="P175" s="59"/>
      <c r="Q175" s="59"/>
      <c r="R175" s="59"/>
      <c r="S175" s="59"/>
      <c r="T175" s="59"/>
    </row>
    <row r="176" spans="13:20" ht="13.95" customHeight="1">
      <c r="M176" s="59"/>
      <c r="N176" s="59"/>
      <c r="O176" s="59"/>
      <c r="P176" s="59"/>
      <c r="Q176" s="59"/>
      <c r="R176" s="59"/>
      <c r="S176" s="59"/>
      <c r="T176" s="59"/>
    </row>
    <row r="177" spans="13:20" ht="13.95" customHeight="1">
      <c r="M177" s="59"/>
      <c r="N177" s="59"/>
      <c r="O177" s="59"/>
      <c r="P177" s="59"/>
      <c r="Q177" s="59"/>
      <c r="R177" s="59"/>
      <c r="S177" s="59"/>
      <c r="T177" s="59"/>
    </row>
    <row r="178" spans="13:20" ht="13.95" customHeight="1">
      <c r="M178" s="59"/>
      <c r="N178" s="59"/>
      <c r="O178" s="59"/>
      <c r="P178" s="59"/>
      <c r="Q178" s="59"/>
      <c r="R178" s="59"/>
      <c r="S178" s="59"/>
      <c r="T178" s="59"/>
    </row>
    <row r="179" spans="13:20" ht="13.95" customHeight="1">
      <c r="M179" s="59"/>
      <c r="N179" s="59"/>
      <c r="O179" s="59"/>
      <c r="P179" s="59"/>
      <c r="Q179" s="59"/>
      <c r="R179" s="59"/>
      <c r="S179" s="59"/>
      <c r="T179" s="59"/>
    </row>
    <row r="180" spans="13:20" ht="13.95" customHeight="1">
      <c r="M180" s="59"/>
      <c r="N180" s="59"/>
      <c r="O180" s="59"/>
      <c r="P180" s="59"/>
      <c r="Q180" s="59"/>
      <c r="R180" s="59"/>
      <c r="S180" s="59"/>
      <c r="T180" s="59"/>
    </row>
    <row r="181" spans="13:20" ht="13.95" customHeight="1">
      <c r="M181" s="59"/>
      <c r="N181" s="59"/>
      <c r="O181" s="59"/>
      <c r="P181" s="59"/>
      <c r="Q181" s="59"/>
      <c r="R181" s="59"/>
      <c r="S181" s="59"/>
      <c r="T181" s="59"/>
    </row>
    <row r="182" spans="13:20" ht="13.95" customHeight="1">
      <c r="M182" s="59"/>
      <c r="N182" s="59"/>
      <c r="O182" s="59"/>
      <c r="P182" s="59"/>
      <c r="Q182" s="59"/>
      <c r="R182" s="59"/>
      <c r="S182" s="59"/>
      <c r="T182" s="59"/>
    </row>
    <row r="183" spans="13:20" ht="13.95" customHeight="1">
      <c r="M183" s="59"/>
      <c r="N183" s="59"/>
      <c r="O183" s="59"/>
      <c r="P183" s="59"/>
      <c r="Q183" s="59"/>
      <c r="R183" s="59"/>
      <c r="S183" s="59"/>
      <c r="T183" s="59"/>
    </row>
    <row r="184" spans="13:20" ht="13.95" customHeight="1">
      <c r="M184" s="59"/>
      <c r="N184" s="59"/>
      <c r="O184" s="59"/>
      <c r="P184" s="59"/>
      <c r="Q184" s="59"/>
      <c r="R184" s="59"/>
      <c r="S184" s="59"/>
      <c r="T184" s="59"/>
    </row>
    <row r="185" spans="13:20" ht="13.95" customHeight="1">
      <c r="M185" s="59"/>
      <c r="N185" s="59"/>
      <c r="O185" s="59"/>
      <c r="P185" s="59"/>
      <c r="Q185" s="59"/>
      <c r="R185" s="59"/>
      <c r="S185" s="59"/>
      <c r="T185" s="59"/>
    </row>
    <row r="186" spans="13:20" ht="13.95" customHeight="1">
      <c r="M186" s="59"/>
      <c r="N186" s="59"/>
      <c r="O186" s="59"/>
      <c r="P186" s="59"/>
      <c r="Q186" s="59"/>
      <c r="R186" s="59"/>
      <c r="S186" s="59"/>
      <c r="T186" s="59"/>
    </row>
    <row r="187" spans="13:20" ht="13.95" customHeight="1">
      <c r="M187" s="59"/>
      <c r="N187" s="59"/>
      <c r="O187" s="59"/>
      <c r="P187" s="59"/>
      <c r="Q187" s="59"/>
      <c r="R187" s="59"/>
      <c r="S187" s="59"/>
      <c r="T187" s="59"/>
    </row>
    <row r="188" spans="13:20" ht="13.95" customHeight="1">
      <c r="M188" s="59"/>
      <c r="N188" s="59"/>
      <c r="O188" s="59"/>
      <c r="P188" s="59"/>
      <c r="Q188" s="59"/>
      <c r="R188" s="59"/>
      <c r="S188" s="59"/>
      <c r="T188" s="59"/>
    </row>
    <row r="189" spans="13:20" ht="13.95" customHeight="1">
      <c r="M189" s="59"/>
      <c r="N189" s="59"/>
      <c r="O189" s="59"/>
      <c r="P189" s="59"/>
      <c r="Q189" s="59"/>
      <c r="R189" s="59"/>
      <c r="S189" s="59"/>
      <c r="T189" s="59"/>
    </row>
    <row r="190" spans="13:20" ht="13.95" customHeight="1">
      <c r="M190" s="59"/>
      <c r="N190" s="59"/>
      <c r="O190" s="59"/>
      <c r="P190" s="59"/>
      <c r="Q190" s="59"/>
      <c r="R190" s="59"/>
      <c r="S190" s="59"/>
      <c r="T190" s="59"/>
    </row>
    <row r="191" spans="13:20" ht="13.95" customHeight="1">
      <c r="M191" s="59"/>
      <c r="N191" s="59"/>
      <c r="O191" s="59"/>
      <c r="P191" s="59"/>
      <c r="Q191" s="59"/>
      <c r="R191" s="59"/>
      <c r="S191" s="59"/>
      <c r="T191" s="59"/>
    </row>
    <row r="192" spans="13:20" ht="13.95" customHeight="1">
      <c r="M192" s="59"/>
      <c r="N192" s="59"/>
      <c r="O192" s="59"/>
      <c r="P192" s="59"/>
      <c r="Q192" s="59"/>
      <c r="R192" s="59"/>
      <c r="S192" s="59"/>
      <c r="T192" s="59"/>
    </row>
    <row r="193" spans="13:20" ht="13.95" customHeight="1">
      <c r="M193" s="59"/>
      <c r="N193" s="59"/>
      <c r="O193" s="59"/>
      <c r="P193" s="59"/>
      <c r="Q193" s="59"/>
      <c r="R193" s="59"/>
      <c r="S193" s="59"/>
      <c r="T193" s="59"/>
    </row>
    <row r="194" spans="13:20" ht="13.95" customHeight="1">
      <c r="M194" s="59"/>
      <c r="N194" s="59"/>
      <c r="O194" s="59"/>
      <c r="P194" s="59"/>
      <c r="Q194" s="59"/>
      <c r="R194" s="59"/>
      <c r="S194" s="59"/>
      <c r="T194" s="59"/>
    </row>
    <row r="195" spans="13:20" ht="13.95" customHeight="1">
      <c r="M195" s="59"/>
      <c r="N195" s="59"/>
      <c r="O195" s="59"/>
      <c r="P195" s="59"/>
      <c r="Q195" s="59"/>
      <c r="R195" s="59"/>
      <c r="S195" s="59"/>
      <c r="T195" s="59"/>
    </row>
    <row r="196" spans="13:20" ht="13.95" customHeight="1">
      <c r="M196" s="59"/>
      <c r="N196" s="59"/>
      <c r="O196" s="59"/>
      <c r="P196" s="59"/>
      <c r="Q196" s="59"/>
      <c r="R196" s="59"/>
      <c r="S196" s="59"/>
      <c r="T196" s="59"/>
    </row>
    <row r="197" spans="13:20" ht="13.95" customHeight="1">
      <c r="M197" s="59"/>
      <c r="N197" s="59"/>
      <c r="O197" s="59"/>
      <c r="P197" s="59"/>
      <c r="Q197" s="59"/>
      <c r="R197" s="59"/>
      <c r="S197" s="59"/>
      <c r="T197" s="59"/>
    </row>
    <row r="198" spans="13:20" ht="13.95" customHeight="1">
      <c r="M198" s="59"/>
      <c r="N198" s="59"/>
      <c r="O198" s="59"/>
      <c r="P198" s="59"/>
      <c r="Q198" s="59"/>
      <c r="R198" s="59"/>
      <c r="S198" s="59"/>
      <c r="T198" s="59"/>
    </row>
    <row r="199" spans="13:20" ht="13.95" customHeight="1">
      <c r="M199" s="59"/>
      <c r="N199" s="59"/>
      <c r="O199" s="59"/>
      <c r="P199" s="59"/>
      <c r="Q199" s="59"/>
      <c r="R199" s="59"/>
      <c r="S199" s="59"/>
      <c r="T199" s="59"/>
    </row>
    <row r="200" spans="13:20" ht="13.95" customHeight="1">
      <c r="M200" s="59"/>
      <c r="N200" s="59"/>
      <c r="O200" s="59"/>
      <c r="P200" s="59"/>
      <c r="Q200" s="59"/>
      <c r="R200" s="59"/>
      <c r="S200" s="59"/>
      <c r="T200" s="59"/>
    </row>
    <row r="201" spans="13:20" ht="13.95" customHeight="1">
      <c r="M201" s="59"/>
      <c r="N201" s="59"/>
      <c r="O201" s="59"/>
      <c r="P201" s="59"/>
      <c r="Q201" s="59"/>
      <c r="R201" s="59"/>
      <c r="S201" s="59"/>
      <c r="T201" s="59"/>
    </row>
    <row r="202" spans="13:20" ht="13.95" customHeight="1">
      <c r="M202" s="59"/>
      <c r="N202" s="59"/>
      <c r="O202" s="59"/>
      <c r="P202" s="59"/>
      <c r="Q202" s="59"/>
      <c r="R202" s="59"/>
      <c r="S202" s="59"/>
      <c r="T202" s="59"/>
    </row>
    <row r="203" spans="13:20" ht="13.95" customHeight="1">
      <c r="M203" s="59"/>
      <c r="N203" s="59"/>
      <c r="O203" s="59"/>
      <c r="P203" s="59"/>
      <c r="Q203" s="59"/>
      <c r="R203" s="59"/>
      <c r="S203" s="59"/>
      <c r="T203" s="59"/>
    </row>
    <row r="204" spans="13:20" ht="13.95" customHeight="1">
      <c r="M204" s="59"/>
      <c r="N204" s="59"/>
      <c r="O204" s="59"/>
      <c r="P204" s="59"/>
      <c r="Q204" s="59"/>
      <c r="R204" s="59"/>
      <c r="S204" s="59"/>
      <c r="T204" s="59"/>
    </row>
    <row r="205" spans="13:20" ht="13.95" customHeight="1">
      <c r="M205" s="59"/>
      <c r="N205" s="59"/>
      <c r="O205" s="59"/>
      <c r="P205" s="59"/>
      <c r="Q205" s="59"/>
      <c r="R205" s="59"/>
      <c r="S205" s="59"/>
      <c r="T205" s="59"/>
    </row>
    <row r="206" spans="13:20" ht="13.95" customHeight="1">
      <c r="M206" s="59"/>
      <c r="N206" s="59"/>
      <c r="O206" s="59"/>
      <c r="P206" s="59"/>
      <c r="Q206" s="59"/>
      <c r="R206" s="59"/>
      <c r="S206" s="59"/>
      <c r="T206" s="59"/>
    </row>
    <row r="207" spans="13:20" ht="13.95" customHeight="1">
      <c r="M207" s="59"/>
      <c r="N207" s="59"/>
      <c r="O207" s="59"/>
      <c r="P207" s="59"/>
      <c r="Q207" s="59"/>
      <c r="R207" s="59"/>
      <c r="S207" s="59"/>
      <c r="T207" s="59"/>
    </row>
    <row r="208" spans="13:20" ht="13.95" customHeight="1">
      <c r="M208" s="59"/>
      <c r="N208" s="59"/>
      <c r="O208" s="59"/>
      <c r="P208" s="59"/>
      <c r="Q208" s="59"/>
      <c r="R208" s="59"/>
      <c r="S208" s="59"/>
      <c r="T208" s="59"/>
    </row>
    <row r="209" spans="13:20" ht="13.95" customHeight="1">
      <c r="M209" s="59"/>
      <c r="N209" s="59"/>
      <c r="O209" s="59"/>
      <c r="P209" s="59"/>
      <c r="Q209" s="59"/>
      <c r="R209" s="59"/>
      <c r="S209" s="59"/>
      <c r="T209" s="59"/>
    </row>
    <row r="210" spans="13:20" ht="13.95" customHeight="1">
      <c r="M210" s="59"/>
      <c r="N210" s="59"/>
      <c r="O210" s="59"/>
      <c r="P210" s="59"/>
      <c r="Q210" s="59"/>
      <c r="R210" s="59"/>
      <c r="S210" s="59"/>
      <c r="T210" s="59"/>
    </row>
    <row r="211" spans="13:20" ht="13.95" customHeight="1">
      <c r="M211" s="59"/>
      <c r="N211" s="59"/>
      <c r="O211" s="59"/>
      <c r="P211" s="59"/>
      <c r="Q211" s="59"/>
      <c r="R211" s="59"/>
      <c r="S211" s="59"/>
      <c r="T211" s="59"/>
    </row>
    <row r="212" spans="13:20" ht="13.95" customHeight="1">
      <c r="M212" s="59"/>
      <c r="N212" s="59"/>
      <c r="O212" s="59"/>
      <c r="P212" s="59"/>
      <c r="Q212" s="59"/>
      <c r="R212" s="59"/>
      <c r="S212" s="59"/>
      <c r="T212" s="59"/>
    </row>
    <row r="213" spans="13:20" ht="13.95" customHeight="1">
      <c r="M213" s="59"/>
      <c r="N213" s="59"/>
      <c r="O213" s="59"/>
      <c r="P213" s="59"/>
      <c r="Q213" s="59"/>
      <c r="R213" s="59"/>
      <c r="S213" s="59"/>
      <c r="T213" s="59"/>
    </row>
    <row r="214" spans="13:20" ht="13.95" customHeight="1">
      <c r="M214" s="59"/>
      <c r="N214" s="59"/>
      <c r="O214" s="59"/>
      <c r="P214" s="59"/>
      <c r="Q214" s="59"/>
      <c r="R214" s="59"/>
      <c r="S214" s="59"/>
      <c r="T214" s="59"/>
    </row>
    <row r="215" spans="13:20" ht="13.95" customHeight="1">
      <c r="M215" s="59"/>
      <c r="N215" s="59"/>
      <c r="O215" s="59"/>
      <c r="P215" s="59"/>
      <c r="Q215" s="59"/>
      <c r="R215" s="59"/>
      <c r="S215" s="59"/>
      <c r="T215" s="59"/>
    </row>
    <row r="216" spans="13:20" ht="13.95" customHeight="1">
      <c r="M216" s="59"/>
      <c r="N216" s="59"/>
      <c r="O216" s="59"/>
      <c r="P216" s="59"/>
      <c r="Q216" s="59"/>
      <c r="R216" s="59"/>
      <c r="S216" s="59"/>
      <c r="T216" s="59"/>
    </row>
    <row r="217" spans="13:20" ht="13.95" customHeight="1">
      <c r="M217" s="59"/>
      <c r="N217" s="59"/>
      <c r="O217" s="59"/>
      <c r="P217" s="59"/>
      <c r="Q217" s="59"/>
      <c r="R217" s="59"/>
      <c r="S217" s="59"/>
      <c r="T217" s="59"/>
    </row>
    <row r="218" spans="13:20" ht="13.95" customHeight="1">
      <c r="M218" s="59"/>
      <c r="N218" s="59"/>
      <c r="O218" s="59"/>
      <c r="P218" s="59"/>
      <c r="Q218" s="59"/>
      <c r="R218" s="59"/>
      <c r="S218" s="59"/>
      <c r="T218" s="59"/>
    </row>
    <row r="219" spans="13:20" ht="13.95" customHeight="1">
      <c r="M219" s="59"/>
      <c r="N219" s="59"/>
      <c r="O219" s="59"/>
      <c r="P219" s="59"/>
      <c r="Q219" s="59"/>
      <c r="R219" s="59"/>
      <c r="S219" s="59"/>
      <c r="T219" s="59"/>
    </row>
    <row r="220" spans="13:20" ht="13.95" customHeight="1">
      <c r="M220" s="59"/>
      <c r="N220" s="59"/>
      <c r="O220" s="59"/>
      <c r="P220" s="59"/>
      <c r="Q220" s="59"/>
      <c r="R220" s="59"/>
      <c r="S220" s="59"/>
      <c r="T220" s="59"/>
    </row>
    <row r="221" spans="13:20" ht="13.95" customHeight="1">
      <c r="M221" s="59"/>
      <c r="N221" s="59"/>
      <c r="O221" s="59"/>
      <c r="P221" s="59"/>
      <c r="Q221" s="59"/>
      <c r="R221" s="59"/>
      <c r="S221" s="59"/>
      <c r="T221" s="59"/>
    </row>
    <row r="222" spans="13:20" ht="13.95" customHeight="1">
      <c r="M222" s="59"/>
      <c r="N222" s="59"/>
      <c r="O222" s="59"/>
      <c r="P222" s="59"/>
      <c r="Q222" s="59"/>
      <c r="R222" s="59"/>
      <c r="S222" s="59"/>
      <c r="T222" s="59"/>
    </row>
    <row r="223" spans="13:20" ht="13.95" customHeight="1">
      <c r="M223" s="59"/>
      <c r="N223" s="59"/>
      <c r="O223" s="59"/>
      <c r="P223" s="59"/>
      <c r="Q223" s="59"/>
      <c r="R223" s="59"/>
      <c r="S223" s="59"/>
      <c r="T223" s="59"/>
    </row>
    <row r="224" spans="13:20" ht="13.95" customHeight="1">
      <c r="M224" s="59"/>
      <c r="N224" s="59"/>
      <c r="O224" s="59"/>
      <c r="P224" s="59"/>
      <c r="Q224" s="59"/>
      <c r="R224" s="59"/>
      <c r="S224" s="59"/>
      <c r="T224" s="59"/>
    </row>
    <row r="225" spans="13:20" ht="13.95" customHeight="1">
      <c r="M225" s="59"/>
      <c r="N225" s="59"/>
      <c r="O225" s="59"/>
      <c r="P225" s="59"/>
      <c r="Q225" s="59"/>
      <c r="R225" s="59"/>
      <c r="S225" s="59"/>
      <c r="T225" s="59"/>
    </row>
    <row r="226" spans="13:20" ht="13.95" customHeight="1">
      <c r="M226" s="59"/>
      <c r="N226" s="59"/>
      <c r="O226" s="59"/>
      <c r="P226" s="59"/>
      <c r="Q226" s="59"/>
      <c r="R226" s="59"/>
      <c r="S226" s="59"/>
      <c r="T226" s="59"/>
    </row>
    <row r="227" spans="13:20" ht="13.95" customHeight="1">
      <c r="M227" s="59"/>
      <c r="N227" s="59"/>
      <c r="O227" s="59"/>
      <c r="P227" s="59"/>
      <c r="Q227" s="59"/>
      <c r="R227" s="59"/>
      <c r="S227" s="59"/>
      <c r="T227" s="59"/>
    </row>
    <row r="228" spans="13:20" ht="13.95" customHeight="1">
      <c r="M228" s="59"/>
      <c r="N228" s="59"/>
      <c r="O228" s="59"/>
      <c r="P228" s="59"/>
      <c r="Q228" s="59"/>
      <c r="R228" s="59"/>
      <c r="S228" s="59"/>
      <c r="T228" s="59"/>
    </row>
    <row r="229" spans="13:20" ht="13.95" customHeight="1">
      <c r="M229" s="59"/>
      <c r="N229" s="59"/>
      <c r="O229" s="59"/>
      <c r="P229" s="59"/>
      <c r="Q229" s="59"/>
      <c r="R229" s="59"/>
      <c r="S229" s="59"/>
      <c r="T229" s="59"/>
    </row>
    <row r="230" spans="13:20" ht="13.95" customHeight="1">
      <c r="M230" s="59"/>
      <c r="N230" s="59"/>
      <c r="O230" s="59"/>
      <c r="P230" s="59"/>
      <c r="Q230" s="59"/>
      <c r="R230" s="59"/>
      <c r="S230" s="59"/>
      <c r="T230" s="59"/>
    </row>
    <row r="231" spans="13:20" ht="13.95" customHeight="1">
      <c r="M231" s="59"/>
      <c r="N231" s="59"/>
      <c r="O231" s="59"/>
      <c r="P231" s="59"/>
      <c r="Q231" s="59"/>
      <c r="R231" s="59"/>
      <c r="S231" s="59"/>
      <c r="T231" s="59"/>
    </row>
    <row r="232" spans="13:20" ht="13.95" customHeight="1">
      <c r="M232" s="59"/>
      <c r="N232" s="59"/>
      <c r="O232" s="59"/>
      <c r="P232" s="59"/>
      <c r="Q232" s="59"/>
      <c r="R232" s="59"/>
      <c r="S232" s="59"/>
      <c r="T232" s="59"/>
    </row>
    <row r="233" spans="13:20" ht="13.95" customHeight="1">
      <c r="M233" s="59"/>
      <c r="N233" s="59"/>
      <c r="O233" s="59"/>
      <c r="P233" s="59"/>
      <c r="Q233" s="59"/>
      <c r="R233" s="59"/>
      <c r="S233" s="59"/>
      <c r="T233" s="59"/>
    </row>
    <row r="234" spans="13:20" ht="13.95" customHeight="1">
      <c r="M234" s="59"/>
      <c r="N234" s="59"/>
      <c r="O234" s="59"/>
      <c r="P234" s="59"/>
      <c r="Q234" s="59"/>
      <c r="R234" s="59"/>
      <c r="S234" s="59"/>
      <c r="T234" s="59"/>
    </row>
    <row r="235" spans="13:20" ht="13.95" customHeight="1">
      <c r="M235" s="59"/>
      <c r="N235" s="59"/>
      <c r="O235" s="59"/>
      <c r="P235" s="59"/>
      <c r="Q235" s="59"/>
      <c r="R235" s="59"/>
      <c r="S235" s="59"/>
      <c r="T235" s="59"/>
    </row>
  </sheetData>
  <sheetProtection sheet="1" objects="1" scenarios="1" selectLockedCells="1"/>
  <mergeCells count="2">
    <mergeCell ref="A1:K1"/>
    <mergeCell ref="A2:A3"/>
  </mergeCells>
  <conditionalFormatting sqref="B24:K24">
    <cfRule type="containsErrors" dxfId="5" priority="1" stopIfTrue="1">
      <formula>ISERROR(B24)</formula>
    </cfRule>
  </conditionalFormatting>
  <pageMargins left="0.7" right="0.7" top="0.75" bottom="0.75" header="0.3" footer="0.3"/>
  <pageSetup paperSize="9" scale="52" orientation="portrait" r:id="rId1"/>
  <colBreaks count="1" manualBreakCount="1">
    <brk id="11" min="1"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4431-2893-4EDA-81E9-C845C9F75656}">
  <dimension ref="A1:N138"/>
  <sheetViews>
    <sheetView zoomScale="110" zoomScaleNormal="110" workbookViewId="0">
      <selection activeCell="E134" sqref="E134"/>
    </sheetView>
  </sheetViews>
  <sheetFormatPr defaultColWidth="16.33203125" defaultRowHeight="14.4"/>
  <cols>
    <col min="1" max="1" width="48.88671875" style="76" customWidth="1"/>
    <col min="2" max="11" width="12" style="76" customWidth="1"/>
    <col min="12" max="16384" width="16.33203125" style="76"/>
  </cols>
  <sheetData>
    <row r="1" spans="1:14" s="1" customFormat="1" ht="54" customHeight="1">
      <c r="A1" s="130" t="s">
        <v>188</v>
      </c>
      <c r="B1" s="130"/>
      <c r="C1" s="130"/>
      <c r="D1" s="130"/>
      <c r="E1" s="130"/>
      <c r="F1" s="130"/>
      <c r="G1" s="130"/>
      <c r="H1" s="130"/>
      <c r="I1" s="130"/>
      <c r="J1" s="130"/>
      <c r="K1" s="130"/>
      <c r="L1" s="22"/>
      <c r="M1" s="22"/>
      <c r="N1" s="22"/>
    </row>
    <row r="2" spans="1:14">
      <c r="A2" s="125" t="s">
        <v>55</v>
      </c>
      <c r="B2" s="17" t="s">
        <v>34</v>
      </c>
      <c r="C2" s="17" t="s">
        <v>24</v>
      </c>
      <c r="D2" s="17" t="s">
        <v>25</v>
      </c>
      <c r="E2" s="17" t="s">
        <v>26</v>
      </c>
      <c r="F2" s="17" t="s">
        <v>27</v>
      </c>
      <c r="G2" s="17" t="s">
        <v>28</v>
      </c>
      <c r="H2" s="17" t="s">
        <v>29</v>
      </c>
      <c r="I2" s="17" t="s">
        <v>30</v>
      </c>
      <c r="J2" s="17" t="s">
        <v>31</v>
      </c>
      <c r="K2" s="17" t="s">
        <v>32</v>
      </c>
    </row>
    <row r="3" spans="1:14">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4">
      <c r="A4" s="76" t="str">
        <f>'Arvode domare (konto 4150)'!A11</f>
        <v>Antal dagar</v>
      </c>
      <c r="B4" s="40">
        <f>'Arvode domare (konto 4150)'!B11</f>
        <v>0</v>
      </c>
      <c r="C4" s="40">
        <f>'Arvode domare (konto 4150)'!C11</f>
        <v>0</v>
      </c>
      <c r="D4" s="40">
        <f>'Arvode domare (konto 4150)'!D11</f>
        <v>0</v>
      </c>
      <c r="E4" s="40">
        <f>'Arvode domare (konto 4150)'!E11</f>
        <v>0</v>
      </c>
      <c r="F4" s="40">
        <f>'Arvode domare (konto 4150)'!F11</f>
        <v>0</v>
      </c>
      <c r="G4" s="40">
        <f>'Arvode domare (konto 4150)'!G11</f>
        <v>0</v>
      </c>
      <c r="H4" s="40">
        <f>'Arvode domare (konto 4150)'!H11</f>
        <v>0</v>
      </c>
      <c r="I4" s="40">
        <f>'Arvode domare (konto 4150)'!I11</f>
        <v>0</v>
      </c>
      <c r="J4" s="40">
        <f>'Arvode domare (konto 4150)'!J11</f>
        <v>0</v>
      </c>
      <c r="K4" s="40">
        <f>'Arvode domare (konto 4150)'!K11</f>
        <v>0</v>
      </c>
    </row>
    <row r="5" spans="1:14">
      <c r="A5" s="76" t="str">
        <f>'Arvode domare (konto 4150)'!A12</f>
        <v>Antal starter/dag</v>
      </c>
      <c r="B5" s="40">
        <f>'Arvode domare (konto 4150)'!B12</f>
        <v>0</v>
      </c>
      <c r="C5" s="40">
        <f>'Arvode domare (konto 4150)'!C12</f>
        <v>0</v>
      </c>
      <c r="D5" s="40">
        <f>'Arvode domare (konto 4150)'!D12</f>
        <v>0</v>
      </c>
      <c r="E5" s="40">
        <f>'Arvode domare (konto 4150)'!E12</f>
        <v>0</v>
      </c>
      <c r="F5" s="40">
        <f>'Arvode domare (konto 4150)'!F12</f>
        <v>0</v>
      </c>
      <c r="G5" s="40">
        <f>'Arvode domare (konto 4150)'!G12</f>
        <v>0</v>
      </c>
      <c r="H5" s="40">
        <f>'Arvode domare (konto 4150)'!H12</f>
        <v>0</v>
      </c>
      <c r="I5" s="40">
        <f>'Arvode domare (konto 4150)'!I12</f>
        <v>0</v>
      </c>
      <c r="J5" s="40">
        <f>'Arvode domare (konto 4150)'!J12</f>
        <v>0</v>
      </c>
      <c r="K5" s="40">
        <f>'Arvode domare (konto 4150)'!K12</f>
        <v>0</v>
      </c>
    </row>
    <row r="6" spans="1:14">
      <c r="A6" s="76" t="str">
        <f>'Arvode domare (konto 4150)'!A13</f>
        <v>Antal starter totalt</v>
      </c>
      <c r="B6" s="40">
        <f>'Arvode domare (konto 4150)'!B13</f>
        <v>0</v>
      </c>
      <c r="C6" s="40">
        <f>'Arvode domare (konto 4150)'!C13</f>
        <v>0</v>
      </c>
      <c r="D6" s="40">
        <f>'Arvode domare (konto 4150)'!D13</f>
        <v>0</v>
      </c>
      <c r="E6" s="40">
        <f>'Arvode domare (konto 4150)'!E13</f>
        <v>0</v>
      </c>
      <c r="F6" s="40">
        <f>'Arvode domare (konto 4150)'!F13</f>
        <v>0</v>
      </c>
      <c r="G6" s="40">
        <f>'Arvode domare (konto 4150)'!G13</f>
        <v>0</v>
      </c>
      <c r="H6" s="40">
        <f>'Arvode domare (konto 4150)'!H13</f>
        <v>0</v>
      </c>
      <c r="I6" s="40">
        <f>'Arvode domare (konto 4150)'!I13</f>
        <v>0</v>
      </c>
      <c r="J6" s="40">
        <f>'Arvode domare (konto 4150)'!J13</f>
        <v>0</v>
      </c>
      <c r="K6" s="40">
        <f>'Arvode domare (konto 4150)'!K13</f>
        <v>0</v>
      </c>
    </row>
    <row r="7" spans="1:14">
      <c r="A7" s="76" t="str">
        <f>'Arvode domare (konto 4150)'!A15</f>
        <v>Antal klasser/dag</v>
      </c>
      <c r="B7" s="40">
        <f>'Arvode domare (konto 4150)'!B15</f>
        <v>0</v>
      </c>
      <c r="C7" s="40">
        <f>'Arvode domare (konto 4150)'!C15</f>
        <v>0</v>
      </c>
      <c r="D7" s="40">
        <f>'Arvode domare (konto 4150)'!D15</f>
        <v>0</v>
      </c>
      <c r="E7" s="40">
        <f>'Arvode domare (konto 4150)'!E15</f>
        <v>0</v>
      </c>
      <c r="F7" s="40">
        <f>'Arvode domare (konto 4150)'!F15</f>
        <v>0</v>
      </c>
      <c r="G7" s="40">
        <f>'Arvode domare (konto 4150)'!G15</f>
        <v>0</v>
      </c>
      <c r="H7" s="40">
        <f>'Arvode domare (konto 4150)'!H15</f>
        <v>0</v>
      </c>
      <c r="I7" s="40">
        <f>'Arvode domare (konto 4150)'!I15</f>
        <v>0</v>
      </c>
      <c r="J7" s="40">
        <f>'Arvode domare (konto 4150)'!J15</f>
        <v>0</v>
      </c>
      <c r="K7" s="40">
        <f>'Arvode domare (konto 4150)'!K15</f>
        <v>0</v>
      </c>
    </row>
    <row r="8" spans="1:14">
      <c r="A8" s="76" t="s">
        <v>108</v>
      </c>
      <c r="B8" s="77">
        <f>'Budget &amp; utfall'!D15</f>
        <v>0</v>
      </c>
      <c r="C8" s="77">
        <f>'Budget &amp; utfall'!E15</f>
        <v>0</v>
      </c>
      <c r="D8" s="77">
        <f>'Budget &amp; utfall'!F15</f>
        <v>0</v>
      </c>
      <c r="E8" s="77">
        <f>'Budget &amp; utfall'!G15</f>
        <v>0</v>
      </c>
      <c r="F8" s="77">
        <f>'Budget &amp; utfall'!H15</f>
        <v>0</v>
      </c>
      <c r="G8" s="77">
        <f>'Budget &amp; utfall'!I15</f>
        <v>0</v>
      </c>
      <c r="H8" s="77">
        <f>'Budget &amp; utfall'!J15</f>
        <v>0</v>
      </c>
      <c r="I8" s="77">
        <f>'Budget &amp; utfall'!K15</f>
        <v>0</v>
      </c>
      <c r="J8" s="77">
        <f>'Budget &amp; utfall'!L15</f>
        <v>0</v>
      </c>
      <c r="K8" s="77">
        <f>'Budget &amp; utfall'!M15</f>
        <v>0</v>
      </c>
    </row>
    <row r="9" spans="1:14">
      <c r="A9" s="78"/>
      <c r="B9" s="81"/>
      <c r="C9" s="81"/>
      <c r="D9" s="81"/>
      <c r="E9" s="81"/>
      <c r="F9" s="81"/>
      <c r="G9" s="81"/>
      <c r="H9" s="81"/>
      <c r="I9" s="81"/>
      <c r="J9" s="81"/>
      <c r="K9" s="81"/>
    </row>
    <row r="10" spans="1:14">
      <c r="A10" s="78" t="s">
        <v>168</v>
      </c>
      <c r="B10" s="81"/>
      <c r="C10" s="81"/>
      <c r="D10" s="81"/>
      <c r="E10" s="81"/>
      <c r="F10" s="81"/>
      <c r="G10" s="81"/>
      <c r="H10" s="81"/>
      <c r="I10" s="81"/>
      <c r="J10" s="81"/>
      <c r="K10" s="81"/>
    </row>
    <row r="11" spans="1:14">
      <c r="A11" s="78" t="s">
        <v>169</v>
      </c>
      <c r="B11" s="81"/>
      <c r="C11" s="81"/>
      <c r="D11" s="81"/>
      <c r="E11" s="81"/>
      <c r="F11" s="81"/>
      <c r="G11" s="81"/>
      <c r="H11" s="81"/>
      <c r="I11" s="81"/>
      <c r="J11" s="81"/>
      <c r="K11" s="81"/>
    </row>
    <row r="12" spans="1:14">
      <c r="A12" s="78"/>
      <c r="B12" s="81"/>
      <c r="C12" s="81"/>
      <c r="D12" s="81"/>
      <c r="E12" s="81"/>
      <c r="F12" s="81"/>
      <c r="G12" s="81"/>
      <c r="H12" s="81"/>
      <c r="I12" s="81"/>
      <c r="J12" s="81"/>
      <c r="K12" s="81"/>
    </row>
    <row r="13" spans="1:14" ht="15" thickBot="1">
      <c r="A13" s="89" t="s">
        <v>101</v>
      </c>
      <c r="B13" s="90"/>
      <c r="C13" s="90"/>
      <c r="D13" s="90"/>
      <c r="E13" s="90"/>
      <c r="F13" s="90"/>
      <c r="G13" s="90"/>
      <c r="H13" s="90"/>
      <c r="I13" s="90"/>
      <c r="J13" s="90"/>
      <c r="K13" s="90"/>
    </row>
    <row r="14" spans="1:14">
      <c r="A14" s="86" t="s">
        <v>106</v>
      </c>
      <c r="B14" s="87"/>
      <c r="C14" s="87"/>
      <c r="D14" s="87"/>
      <c r="E14" s="87"/>
      <c r="F14" s="87"/>
      <c r="G14" s="87"/>
      <c r="H14" s="87"/>
      <c r="I14" s="87"/>
      <c r="J14" s="87"/>
      <c r="K14" s="87"/>
    </row>
    <row r="15" spans="1:14">
      <c r="A15" s="78" t="s">
        <v>173</v>
      </c>
      <c r="B15" s="81"/>
      <c r="C15" s="81"/>
      <c r="D15" s="81"/>
      <c r="E15" s="81"/>
      <c r="F15" s="81"/>
      <c r="G15" s="81"/>
      <c r="H15" s="81"/>
      <c r="I15" s="81"/>
      <c r="J15" s="81"/>
      <c r="K15" s="81"/>
    </row>
    <row r="16" spans="1:14">
      <c r="A16" s="78" t="s">
        <v>174</v>
      </c>
      <c r="B16" s="81"/>
      <c r="C16" s="81"/>
      <c r="D16" s="81"/>
      <c r="E16" s="81"/>
      <c r="F16" s="81"/>
      <c r="G16" s="81"/>
      <c r="H16" s="81"/>
      <c r="I16" s="81"/>
      <c r="J16" s="81"/>
      <c r="K16" s="81"/>
    </row>
    <row r="17" spans="1:11">
      <c r="A17" s="78" t="s">
        <v>175</v>
      </c>
      <c r="B17" s="81"/>
      <c r="C17" s="81"/>
      <c r="D17" s="81"/>
      <c r="E17" s="81"/>
      <c r="F17" s="81"/>
      <c r="G17" s="81"/>
      <c r="H17" s="81"/>
      <c r="I17" s="81"/>
      <c r="J17" s="81"/>
      <c r="K17" s="81"/>
    </row>
    <row r="18" spans="1:11">
      <c r="A18" s="78" t="s">
        <v>176</v>
      </c>
      <c r="B18" s="81"/>
      <c r="C18" s="81"/>
      <c r="D18" s="81"/>
      <c r="E18" s="81"/>
      <c r="F18" s="81"/>
      <c r="G18" s="81"/>
      <c r="H18" s="81"/>
      <c r="I18" s="81"/>
      <c r="J18" s="81"/>
      <c r="K18" s="81"/>
    </row>
    <row r="19" spans="1:11">
      <c r="A19" s="78" t="s">
        <v>177</v>
      </c>
      <c r="B19" s="81"/>
      <c r="C19" s="81"/>
      <c r="D19" s="81"/>
      <c r="E19" s="81"/>
      <c r="F19" s="81"/>
      <c r="G19" s="81"/>
      <c r="H19" s="81"/>
      <c r="I19" s="81"/>
      <c r="J19" s="81"/>
      <c r="K19" s="81"/>
    </row>
    <row r="20" spans="1:11">
      <c r="A20" s="78" t="s">
        <v>178</v>
      </c>
      <c r="B20" s="81"/>
      <c r="C20" s="81"/>
      <c r="D20" s="81"/>
      <c r="E20" s="81"/>
      <c r="F20" s="81"/>
      <c r="G20" s="81"/>
      <c r="H20" s="81"/>
      <c r="I20" s="81"/>
      <c r="J20" s="81"/>
      <c r="K20" s="81"/>
    </row>
    <row r="21" spans="1:11">
      <c r="A21" s="79" t="s">
        <v>107</v>
      </c>
      <c r="B21" s="80">
        <f>SUM(B15:B19)+((B14-5)*B20)</f>
        <v>0</v>
      </c>
      <c r="C21" s="80">
        <f t="shared" ref="C21:K21" si="0">SUM(C15:C20)</f>
        <v>0</v>
      </c>
      <c r="D21" s="80">
        <f t="shared" si="0"/>
        <v>0</v>
      </c>
      <c r="E21" s="80">
        <f t="shared" si="0"/>
        <v>0</v>
      </c>
      <c r="F21" s="80">
        <f t="shared" si="0"/>
        <v>0</v>
      </c>
      <c r="G21" s="80">
        <f t="shared" si="0"/>
        <v>0</v>
      </c>
      <c r="H21" s="80">
        <f t="shared" si="0"/>
        <v>0</v>
      </c>
      <c r="I21" s="80">
        <f t="shared" si="0"/>
        <v>0</v>
      </c>
      <c r="J21" s="80">
        <f t="shared" si="0"/>
        <v>0</v>
      </c>
      <c r="K21" s="80">
        <f t="shared" si="0"/>
        <v>0</v>
      </c>
    </row>
    <row r="22" spans="1:11" ht="15" thickBot="1">
      <c r="A22" s="84" t="s">
        <v>110</v>
      </c>
      <c r="B22" s="85">
        <f t="shared" ref="B22:K22" si="1">(B$10+B$11)*B14</f>
        <v>0</v>
      </c>
      <c r="C22" s="85">
        <f t="shared" si="1"/>
        <v>0</v>
      </c>
      <c r="D22" s="85">
        <f t="shared" si="1"/>
        <v>0</v>
      </c>
      <c r="E22" s="85">
        <f t="shared" si="1"/>
        <v>0</v>
      </c>
      <c r="F22" s="85">
        <f t="shared" si="1"/>
        <v>0</v>
      </c>
      <c r="G22" s="85">
        <f t="shared" si="1"/>
        <v>0</v>
      </c>
      <c r="H22" s="85">
        <f t="shared" si="1"/>
        <v>0</v>
      </c>
      <c r="I22" s="85">
        <f t="shared" si="1"/>
        <v>0</v>
      </c>
      <c r="J22" s="85">
        <f t="shared" si="1"/>
        <v>0</v>
      </c>
      <c r="K22" s="85">
        <f t="shared" si="1"/>
        <v>0</v>
      </c>
    </row>
    <row r="23" spans="1:11">
      <c r="A23" s="82" t="s">
        <v>111</v>
      </c>
      <c r="B23" s="83">
        <f t="shared" ref="B23:K23" si="2">SUM(B21+B22)</f>
        <v>0</v>
      </c>
      <c r="C23" s="83">
        <f t="shared" si="2"/>
        <v>0</v>
      </c>
      <c r="D23" s="83">
        <f t="shared" si="2"/>
        <v>0</v>
      </c>
      <c r="E23" s="83">
        <f t="shared" si="2"/>
        <v>0</v>
      </c>
      <c r="F23" s="83">
        <f t="shared" si="2"/>
        <v>0</v>
      </c>
      <c r="G23" s="83">
        <f t="shared" si="2"/>
        <v>0</v>
      </c>
      <c r="H23" s="83">
        <f t="shared" si="2"/>
        <v>0</v>
      </c>
      <c r="I23" s="83">
        <f t="shared" si="2"/>
        <v>0</v>
      </c>
      <c r="J23" s="83">
        <f t="shared" si="2"/>
        <v>0</v>
      </c>
      <c r="K23" s="83">
        <f t="shared" si="2"/>
        <v>0</v>
      </c>
    </row>
    <row r="24" spans="1:11">
      <c r="A24" s="78"/>
      <c r="B24" s="81"/>
      <c r="C24" s="81"/>
      <c r="D24" s="81"/>
      <c r="E24" s="81"/>
      <c r="F24" s="81"/>
      <c r="G24" s="81"/>
      <c r="H24" s="81"/>
      <c r="I24" s="81"/>
      <c r="J24" s="81"/>
      <c r="K24" s="81"/>
    </row>
    <row r="25" spans="1:11" ht="15" thickBot="1">
      <c r="A25" s="89" t="s">
        <v>102</v>
      </c>
      <c r="B25" s="90"/>
      <c r="C25" s="90"/>
      <c r="D25" s="90"/>
      <c r="E25" s="90"/>
      <c r="F25" s="90"/>
      <c r="G25" s="90"/>
      <c r="H25" s="90"/>
      <c r="I25" s="90"/>
      <c r="J25" s="90"/>
      <c r="K25" s="90"/>
    </row>
    <row r="26" spans="1:11">
      <c r="A26" s="86" t="s">
        <v>106</v>
      </c>
      <c r="B26" s="87"/>
      <c r="C26" s="87"/>
      <c r="D26" s="87"/>
      <c r="E26" s="87"/>
      <c r="F26" s="87"/>
      <c r="G26" s="87"/>
      <c r="H26" s="87"/>
      <c r="I26" s="87"/>
      <c r="J26" s="87"/>
      <c r="K26" s="87"/>
    </row>
    <row r="27" spans="1:11">
      <c r="A27" s="78" t="s">
        <v>173</v>
      </c>
      <c r="B27" s="81"/>
      <c r="C27" s="81"/>
      <c r="D27" s="81"/>
      <c r="E27" s="81"/>
      <c r="F27" s="81"/>
      <c r="G27" s="81"/>
      <c r="H27" s="81"/>
      <c r="I27" s="81"/>
      <c r="J27" s="81"/>
      <c r="K27" s="81"/>
    </row>
    <row r="28" spans="1:11">
      <c r="A28" s="78" t="s">
        <v>174</v>
      </c>
      <c r="B28" s="81"/>
      <c r="C28" s="81"/>
      <c r="D28" s="81"/>
      <c r="E28" s="81"/>
      <c r="F28" s="81"/>
      <c r="G28" s="81"/>
      <c r="H28" s="81"/>
      <c r="I28" s="81"/>
      <c r="J28" s="81"/>
      <c r="K28" s="81"/>
    </row>
    <row r="29" spans="1:11">
      <c r="A29" s="78" t="s">
        <v>175</v>
      </c>
      <c r="B29" s="81"/>
      <c r="C29" s="81"/>
      <c r="D29" s="81"/>
      <c r="E29" s="81"/>
      <c r="F29" s="81"/>
      <c r="G29" s="81"/>
      <c r="H29" s="81"/>
      <c r="I29" s="81"/>
      <c r="J29" s="81"/>
      <c r="K29" s="81"/>
    </row>
    <row r="30" spans="1:11">
      <c r="A30" s="78" t="s">
        <v>176</v>
      </c>
      <c r="B30" s="81"/>
      <c r="C30" s="81"/>
      <c r="D30" s="81"/>
      <c r="E30" s="81"/>
      <c r="F30" s="81"/>
      <c r="G30" s="81"/>
      <c r="H30" s="81"/>
      <c r="I30" s="81"/>
      <c r="J30" s="81"/>
      <c r="K30" s="81"/>
    </row>
    <row r="31" spans="1:11">
      <c r="A31" s="78" t="s">
        <v>177</v>
      </c>
      <c r="B31" s="81"/>
      <c r="C31" s="81"/>
      <c r="D31" s="81"/>
      <c r="E31" s="81"/>
      <c r="F31" s="81"/>
      <c r="G31" s="81"/>
      <c r="H31" s="81"/>
      <c r="I31" s="81"/>
      <c r="J31" s="81"/>
      <c r="K31" s="81"/>
    </row>
    <row r="32" spans="1:11">
      <c r="A32" s="78" t="s">
        <v>178</v>
      </c>
      <c r="B32" s="81"/>
      <c r="C32" s="81"/>
      <c r="D32" s="81"/>
      <c r="E32" s="81"/>
      <c r="F32" s="81"/>
      <c r="G32" s="81"/>
      <c r="H32" s="81"/>
      <c r="I32" s="81"/>
      <c r="J32" s="81"/>
      <c r="K32" s="81"/>
    </row>
    <row r="33" spans="1:11">
      <c r="A33" s="79" t="s">
        <v>107</v>
      </c>
      <c r="B33" s="80">
        <f>SUM(B27:B31)+((B26-5)*B32)</f>
        <v>0</v>
      </c>
      <c r="C33" s="80">
        <f t="shared" ref="C33" si="3">SUM(C27:C32)</f>
        <v>0</v>
      </c>
      <c r="D33" s="80">
        <f t="shared" ref="D33" si="4">SUM(D27:D32)</f>
        <v>0</v>
      </c>
      <c r="E33" s="80">
        <f t="shared" ref="E33" si="5">SUM(E27:E32)</f>
        <v>0</v>
      </c>
      <c r="F33" s="80">
        <f t="shared" ref="F33" si="6">SUM(F27:F32)</f>
        <v>0</v>
      </c>
      <c r="G33" s="80">
        <f t="shared" ref="G33" si="7">SUM(G27:G32)</f>
        <v>0</v>
      </c>
      <c r="H33" s="80">
        <f t="shared" ref="H33" si="8">SUM(H27:H32)</f>
        <v>0</v>
      </c>
      <c r="I33" s="80">
        <f t="shared" ref="I33" si="9">SUM(I27:I32)</f>
        <v>0</v>
      </c>
      <c r="J33" s="80">
        <f t="shared" ref="J33" si="10">SUM(J27:J32)</f>
        <v>0</v>
      </c>
      <c r="K33" s="80">
        <f t="shared" ref="K33" si="11">SUM(K27:K32)</f>
        <v>0</v>
      </c>
    </row>
    <row r="34" spans="1:11" ht="15" thickBot="1">
      <c r="A34" s="84" t="s">
        <v>110</v>
      </c>
      <c r="B34" s="85">
        <f t="shared" ref="B34:K34" si="12">(B$10+B$11)*B26</f>
        <v>0</v>
      </c>
      <c r="C34" s="85">
        <f t="shared" si="12"/>
        <v>0</v>
      </c>
      <c r="D34" s="85">
        <f t="shared" si="12"/>
        <v>0</v>
      </c>
      <c r="E34" s="85">
        <f t="shared" si="12"/>
        <v>0</v>
      </c>
      <c r="F34" s="85">
        <f t="shared" si="12"/>
        <v>0</v>
      </c>
      <c r="G34" s="85">
        <f t="shared" si="12"/>
        <v>0</v>
      </c>
      <c r="H34" s="85">
        <f t="shared" si="12"/>
        <v>0</v>
      </c>
      <c r="I34" s="85">
        <f t="shared" si="12"/>
        <v>0</v>
      </c>
      <c r="J34" s="85">
        <f t="shared" si="12"/>
        <v>0</v>
      </c>
      <c r="K34" s="85">
        <f t="shared" si="12"/>
        <v>0</v>
      </c>
    </row>
    <row r="35" spans="1:11">
      <c r="A35" s="82" t="s">
        <v>112</v>
      </c>
      <c r="B35" s="83">
        <f t="shared" ref="B35:K35" si="13">SUM(B33+B34)</f>
        <v>0</v>
      </c>
      <c r="C35" s="83">
        <f t="shared" si="13"/>
        <v>0</v>
      </c>
      <c r="D35" s="83">
        <f t="shared" si="13"/>
        <v>0</v>
      </c>
      <c r="E35" s="83">
        <f t="shared" si="13"/>
        <v>0</v>
      </c>
      <c r="F35" s="83">
        <f t="shared" si="13"/>
        <v>0</v>
      </c>
      <c r="G35" s="83">
        <f t="shared" si="13"/>
        <v>0</v>
      </c>
      <c r="H35" s="83">
        <f t="shared" si="13"/>
        <v>0</v>
      </c>
      <c r="I35" s="83">
        <f t="shared" si="13"/>
        <v>0</v>
      </c>
      <c r="J35" s="83">
        <f t="shared" si="13"/>
        <v>0</v>
      </c>
      <c r="K35" s="83">
        <f t="shared" si="13"/>
        <v>0</v>
      </c>
    </row>
    <row r="36" spans="1:11">
      <c r="A36" s="78"/>
      <c r="B36" s="81"/>
      <c r="C36" s="81"/>
      <c r="D36" s="81"/>
      <c r="E36" s="81"/>
      <c r="F36" s="81"/>
      <c r="G36" s="81"/>
      <c r="H36" s="81"/>
      <c r="I36" s="81"/>
      <c r="J36" s="81"/>
      <c r="K36" s="81"/>
    </row>
    <row r="37" spans="1:11" ht="15" thickBot="1">
      <c r="A37" s="89" t="s">
        <v>103</v>
      </c>
      <c r="B37" s="90"/>
      <c r="C37" s="90"/>
      <c r="D37" s="90"/>
      <c r="E37" s="90"/>
      <c r="F37" s="90"/>
      <c r="G37" s="90"/>
      <c r="H37" s="90"/>
      <c r="I37" s="90"/>
      <c r="J37" s="90"/>
      <c r="K37" s="90"/>
    </row>
    <row r="38" spans="1:11">
      <c r="A38" s="86" t="s">
        <v>106</v>
      </c>
      <c r="B38" s="87"/>
      <c r="C38" s="87"/>
      <c r="D38" s="87"/>
      <c r="E38" s="87"/>
      <c r="F38" s="87"/>
      <c r="G38" s="87"/>
      <c r="H38" s="87"/>
      <c r="I38" s="87"/>
      <c r="J38" s="87"/>
      <c r="K38" s="87"/>
    </row>
    <row r="39" spans="1:11">
      <c r="A39" s="78" t="s">
        <v>173</v>
      </c>
      <c r="B39" s="81"/>
      <c r="C39" s="81"/>
      <c r="D39" s="81"/>
      <c r="E39" s="81"/>
      <c r="F39" s="81"/>
      <c r="G39" s="81"/>
      <c r="H39" s="81"/>
      <c r="I39" s="81"/>
      <c r="J39" s="81"/>
      <c r="K39" s="81"/>
    </row>
    <row r="40" spans="1:11">
      <c r="A40" s="78" t="s">
        <v>174</v>
      </c>
      <c r="B40" s="81"/>
      <c r="C40" s="81"/>
      <c r="D40" s="81"/>
      <c r="E40" s="81"/>
      <c r="F40" s="81"/>
      <c r="G40" s="81"/>
      <c r="H40" s="81"/>
      <c r="I40" s="81"/>
      <c r="J40" s="81"/>
      <c r="K40" s="81"/>
    </row>
    <row r="41" spans="1:11">
      <c r="A41" s="78" t="s">
        <v>175</v>
      </c>
      <c r="B41" s="81"/>
      <c r="C41" s="81"/>
      <c r="D41" s="81"/>
      <c r="E41" s="81"/>
      <c r="F41" s="81"/>
      <c r="G41" s="81"/>
      <c r="H41" s="81"/>
      <c r="I41" s="81"/>
      <c r="J41" s="81"/>
      <c r="K41" s="81"/>
    </row>
    <row r="42" spans="1:11">
      <c r="A42" s="78" t="s">
        <v>176</v>
      </c>
      <c r="B42" s="81"/>
      <c r="C42" s="81"/>
      <c r="D42" s="81"/>
      <c r="E42" s="81"/>
      <c r="F42" s="81"/>
      <c r="G42" s="81"/>
      <c r="H42" s="81"/>
      <c r="I42" s="81"/>
      <c r="J42" s="81"/>
      <c r="K42" s="81"/>
    </row>
    <row r="43" spans="1:11">
      <c r="A43" s="78" t="s">
        <v>177</v>
      </c>
      <c r="B43" s="81"/>
      <c r="C43" s="81"/>
      <c r="D43" s="81"/>
      <c r="E43" s="81"/>
      <c r="F43" s="81"/>
      <c r="G43" s="81"/>
      <c r="H43" s="81"/>
      <c r="I43" s="81"/>
      <c r="J43" s="81"/>
      <c r="K43" s="81"/>
    </row>
    <row r="44" spans="1:11">
      <c r="A44" s="78" t="s">
        <v>178</v>
      </c>
      <c r="B44" s="81"/>
      <c r="C44" s="81"/>
      <c r="D44" s="81"/>
      <c r="E44" s="81"/>
      <c r="F44" s="81"/>
      <c r="G44" s="81"/>
      <c r="H44" s="81"/>
      <c r="I44" s="81"/>
      <c r="J44" s="81"/>
      <c r="K44" s="81"/>
    </row>
    <row r="45" spans="1:11">
      <c r="A45" s="79" t="s">
        <v>107</v>
      </c>
      <c r="B45" s="80">
        <f>SUM(B39:B43)+((B38-5)*B44)</f>
        <v>0</v>
      </c>
      <c r="C45" s="80">
        <f t="shared" ref="C45" si="14">SUM(C39:C44)</f>
        <v>0</v>
      </c>
      <c r="D45" s="80">
        <f t="shared" ref="D45" si="15">SUM(D39:D44)</f>
        <v>0</v>
      </c>
      <c r="E45" s="80">
        <f t="shared" ref="E45" si="16">SUM(E39:E44)</f>
        <v>0</v>
      </c>
      <c r="F45" s="80">
        <f t="shared" ref="F45" si="17">SUM(F39:F44)</f>
        <v>0</v>
      </c>
      <c r="G45" s="80">
        <f t="shared" ref="G45" si="18">SUM(G39:G44)</f>
        <v>0</v>
      </c>
      <c r="H45" s="80">
        <f t="shared" ref="H45" si="19">SUM(H39:H44)</f>
        <v>0</v>
      </c>
      <c r="I45" s="80">
        <f t="shared" ref="I45" si="20">SUM(I39:I44)</f>
        <v>0</v>
      </c>
      <c r="J45" s="80">
        <f t="shared" ref="J45" si="21">SUM(J39:J44)</f>
        <v>0</v>
      </c>
      <c r="K45" s="80">
        <f t="shared" ref="K45" si="22">SUM(K39:K44)</f>
        <v>0</v>
      </c>
    </row>
    <row r="46" spans="1:11" ht="15" thickBot="1">
      <c r="A46" s="84" t="s">
        <v>110</v>
      </c>
      <c r="B46" s="85">
        <f t="shared" ref="B46:K46" si="23">(B$10+B$11)*B38</f>
        <v>0</v>
      </c>
      <c r="C46" s="85">
        <f t="shared" si="23"/>
        <v>0</v>
      </c>
      <c r="D46" s="85">
        <f t="shared" si="23"/>
        <v>0</v>
      </c>
      <c r="E46" s="85">
        <f t="shared" si="23"/>
        <v>0</v>
      </c>
      <c r="F46" s="85">
        <f t="shared" si="23"/>
        <v>0</v>
      </c>
      <c r="G46" s="85">
        <f t="shared" si="23"/>
        <v>0</v>
      </c>
      <c r="H46" s="85">
        <f t="shared" si="23"/>
        <v>0</v>
      </c>
      <c r="I46" s="85">
        <f t="shared" si="23"/>
        <v>0</v>
      </c>
      <c r="J46" s="85">
        <f t="shared" si="23"/>
        <v>0</v>
      </c>
      <c r="K46" s="85">
        <f t="shared" si="23"/>
        <v>0</v>
      </c>
    </row>
    <row r="47" spans="1:11">
      <c r="A47" s="82" t="s">
        <v>113</v>
      </c>
      <c r="B47" s="83">
        <f t="shared" ref="B47:K47" si="24">SUM(B45+B46)</f>
        <v>0</v>
      </c>
      <c r="C47" s="83">
        <f t="shared" si="24"/>
        <v>0</v>
      </c>
      <c r="D47" s="83">
        <f t="shared" si="24"/>
        <v>0</v>
      </c>
      <c r="E47" s="83">
        <f t="shared" si="24"/>
        <v>0</v>
      </c>
      <c r="F47" s="83">
        <f t="shared" si="24"/>
        <v>0</v>
      </c>
      <c r="G47" s="83">
        <f t="shared" si="24"/>
        <v>0</v>
      </c>
      <c r="H47" s="83">
        <f t="shared" si="24"/>
        <v>0</v>
      </c>
      <c r="I47" s="83">
        <f t="shared" si="24"/>
        <v>0</v>
      </c>
      <c r="J47" s="83">
        <f t="shared" si="24"/>
        <v>0</v>
      </c>
      <c r="K47" s="83">
        <f t="shared" si="24"/>
        <v>0</v>
      </c>
    </row>
    <row r="48" spans="1:11">
      <c r="A48" s="78"/>
      <c r="B48" s="81"/>
      <c r="C48" s="81"/>
      <c r="D48" s="81"/>
      <c r="E48" s="81"/>
      <c r="F48" s="81"/>
      <c r="G48" s="81"/>
      <c r="H48" s="81"/>
      <c r="I48" s="81"/>
      <c r="J48" s="81"/>
      <c r="K48" s="81"/>
    </row>
    <row r="49" spans="1:11" ht="15" thickBot="1">
      <c r="A49" s="89" t="s">
        <v>104</v>
      </c>
      <c r="B49" s="90"/>
      <c r="C49" s="90"/>
      <c r="D49" s="90"/>
      <c r="E49" s="90"/>
      <c r="F49" s="90"/>
      <c r="G49" s="90"/>
      <c r="H49" s="90"/>
      <c r="I49" s="90"/>
      <c r="J49" s="90"/>
      <c r="K49" s="90"/>
    </row>
    <row r="50" spans="1:11">
      <c r="A50" s="86" t="s">
        <v>106</v>
      </c>
      <c r="B50" s="87"/>
      <c r="C50" s="87"/>
      <c r="D50" s="87"/>
      <c r="E50" s="87"/>
      <c r="F50" s="87"/>
      <c r="G50" s="87"/>
      <c r="H50" s="87"/>
      <c r="I50" s="87"/>
      <c r="J50" s="87"/>
      <c r="K50" s="87"/>
    </row>
    <row r="51" spans="1:11">
      <c r="A51" s="78" t="s">
        <v>173</v>
      </c>
      <c r="B51" s="81"/>
      <c r="C51" s="81"/>
      <c r="D51" s="81"/>
      <c r="E51" s="81"/>
      <c r="F51" s="81"/>
      <c r="G51" s="81"/>
      <c r="H51" s="81"/>
      <c r="I51" s="81"/>
      <c r="J51" s="81"/>
      <c r="K51" s="81"/>
    </row>
    <row r="52" spans="1:11">
      <c r="A52" s="78" t="s">
        <v>174</v>
      </c>
      <c r="B52" s="81"/>
      <c r="C52" s="81"/>
      <c r="D52" s="81"/>
      <c r="E52" s="81"/>
      <c r="F52" s="81"/>
      <c r="G52" s="81"/>
      <c r="H52" s="81"/>
      <c r="I52" s="81"/>
      <c r="J52" s="81"/>
      <c r="K52" s="81"/>
    </row>
    <row r="53" spans="1:11">
      <c r="A53" s="78" t="s">
        <v>175</v>
      </c>
      <c r="B53" s="81"/>
      <c r="C53" s="81"/>
      <c r="D53" s="81"/>
      <c r="E53" s="81"/>
      <c r="F53" s="81"/>
      <c r="G53" s="81"/>
      <c r="H53" s="81"/>
      <c r="I53" s="81"/>
      <c r="J53" s="81"/>
      <c r="K53" s="81"/>
    </row>
    <row r="54" spans="1:11">
      <c r="A54" s="78" t="s">
        <v>176</v>
      </c>
      <c r="B54" s="81"/>
      <c r="C54" s="81"/>
      <c r="D54" s="81"/>
      <c r="E54" s="81"/>
      <c r="F54" s="81"/>
      <c r="G54" s="81"/>
      <c r="H54" s="81"/>
      <c r="I54" s="81"/>
      <c r="J54" s="81"/>
      <c r="K54" s="81"/>
    </row>
    <row r="55" spans="1:11">
      <c r="A55" s="78" t="s">
        <v>177</v>
      </c>
      <c r="B55" s="81"/>
      <c r="C55" s="81"/>
      <c r="D55" s="81"/>
      <c r="E55" s="81"/>
      <c r="F55" s="81"/>
      <c r="G55" s="81"/>
      <c r="H55" s="81"/>
      <c r="I55" s="81"/>
      <c r="J55" s="81"/>
      <c r="K55" s="81"/>
    </row>
    <row r="56" spans="1:11">
      <c r="A56" s="78" t="s">
        <v>178</v>
      </c>
      <c r="B56" s="81"/>
      <c r="C56" s="81"/>
      <c r="D56" s="81"/>
      <c r="E56" s="81"/>
      <c r="F56" s="81"/>
      <c r="G56" s="81"/>
      <c r="H56" s="81"/>
      <c r="I56" s="81"/>
      <c r="J56" s="81"/>
      <c r="K56" s="81"/>
    </row>
    <row r="57" spans="1:11">
      <c r="A57" s="79" t="s">
        <v>107</v>
      </c>
      <c r="B57" s="80">
        <f>SUM(B51:B55)+((B50-5)*B56)</f>
        <v>0</v>
      </c>
      <c r="C57" s="80">
        <f t="shared" ref="C57" si="25">SUM(C51:C56)</f>
        <v>0</v>
      </c>
      <c r="D57" s="80">
        <f t="shared" ref="D57" si="26">SUM(D51:D56)</f>
        <v>0</v>
      </c>
      <c r="E57" s="80">
        <f t="shared" ref="E57" si="27">SUM(E51:E56)</f>
        <v>0</v>
      </c>
      <c r="F57" s="80">
        <f t="shared" ref="F57" si="28">SUM(F51:F56)</f>
        <v>0</v>
      </c>
      <c r="G57" s="80">
        <f t="shared" ref="G57" si="29">SUM(G51:G56)</f>
        <v>0</v>
      </c>
      <c r="H57" s="80">
        <f t="shared" ref="H57" si="30">SUM(H51:H56)</f>
        <v>0</v>
      </c>
      <c r="I57" s="80">
        <f t="shared" ref="I57" si="31">SUM(I51:I56)</f>
        <v>0</v>
      </c>
      <c r="J57" s="80">
        <f t="shared" ref="J57" si="32">SUM(J51:J56)</f>
        <v>0</v>
      </c>
      <c r="K57" s="80">
        <f t="shared" ref="K57" si="33">SUM(K51:K56)</f>
        <v>0</v>
      </c>
    </row>
    <row r="58" spans="1:11" ht="15" thickBot="1">
      <c r="A58" s="84" t="s">
        <v>110</v>
      </c>
      <c r="B58" s="85">
        <f t="shared" ref="B58:K58" si="34">(B$10+B$11)*B50</f>
        <v>0</v>
      </c>
      <c r="C58" s="85">
        <f t="shared" si="34"/>
        <v>0</v>
      </c>
      <c r="D58" s="85">
        <f t="shared" si="34"/>
        <v>0</v>
      </c>
      <c r="E58" s="85">
        <f t="shared" si="34"/>
        <v>0</v>
      </c>
      <c r="F58" s="85">
        <f t="shared" si="34"/>
        <v>0</v>
      </c>
      <c r="G58" s="85">
        <f t="shared" si="34"/>
        <v>0</v>
      </c>
      <c r="H58" s="85">
        <f t="shared" si="34"/>
        <v>0</v>
      </c>
      <c r="I58" s="85">
        <f t="shared" si="34"/>
        <v>0</v>
      </c>
      <c r="J58" s="85">
        <f t="shared" si="34"/>
        <v>0</v>
      </c>
      <c r="K58" s="85">
        <f t="shared" si="34"/>
        <v>0</v>
      </c>
    </row>
    <row r="59" spans="1:11">
      <c r="A59" s="82" t="s">
        <v>114</v>
      </c>
      <c r="B59" s="83">
        <f t="shared" ref="B59:K59" si="35">SUM(B57+B58)</f>
        <v>0</v>
      </c>
      <c r="C59" s="83">
        <f t="shared" si="35"/>
        <v>0</v>
      </c>
      <c r="D59" s="83">
        <f t="shared" si="35"/>
        <v>0</v>
      </c>
      <c r="E59" s="83">
        <f t="shared" si="35"/>
        <v>0</v>
      </c>
      <c r="F59" s="83">
        <f t="shared" si="35"/>
        <v>0</v>
      </c>
      <c r="G59" s="83">
        <f t="shared" si="35"/>
        <v>0</v>
      </c>
      <c r="H59" s="83">
        <f t="shared" si="35"/>
        <v>0</v>
      </c>
      <c r="I59" s="83">
        <f t="shared" si="35"/>
        <v>0</v>
      </c>
      <c r="J59" s="83">
        <f t="shared" si="35"/>
        <v>0</v>
      </c>
      <c r="K59" s="83">
        <f t="shared" si="35"/>
        <v>0</v>
      </c>
    </row>
    <row r="60" spans="1:11">
      <c r="A60" s="78"/>
      <c r="B60" s="81"/>
      <c r="C60" s="81"/>
      <c r="D60" s="81"/>
      <c r="E60" s="81"/>
      <c r="F60" s="81"/>
      <c r="G60" s="81"/>
      <c r="H60" s="81"/>
      <c r="I60" s="81"/>
      <c r="J60" s="81"/>
      <c r="K60" s="81"/>
    </row>
    <row r="61" spans="1:11" ht="15" thickBot="1">
      <c r="A61" s="89" t="s">
        <v>105</v>
      </c>
      <c r="B61" s="90"/>
      <c r="C61" s="90"/>
      <c r="D61" s="90"/>
      <c r="E61" s="90"/>
      <c r="F61" s="90"/>
      <c r="G61" s="90"/>
      <c r="H61" s="90"/>
      <c r="I61" s="90"/>
      <c r="J61" s="90"/>
      <c r="K61" s="90"/>
    </row>
    <row r="62" spans="1:11">
      <c r="A62" s="86" t="s">
        <v>106</v>
      </c>
      <c r="B62" s="87"/>
      <c r="C62" s="87"/>
      <c r="D62" s="87"/>
      <c r="E62" s="87"/>
      <c r="F62" s="87"/>
      <c r="G62" s="87"/>
      <c r="H62" s="87"/>
      <c r="I62" s="87"/>
      <c r="J62" s="87"/>
      <c r="K62" s="87"/>
    </row>
    <row r="63" spans="1:11">
      <c r="A63" s="78" t="s">
        <v>173</v>
      </c>
      <c r="B63" s="81"/>
      <c r="C63" s="81"/>
      <c r="D63" s="81"/>
      <c r="E63" s="81"/>
      <c r="F63" s="81"/>
      <c r="G63" s="81"/>
      <c r="H63" s="81"/>
      <c r="I63" s="81"/>
      <c r="J63" s="81"/>
      <c r="K63" s="81"/>
    </row>
    <row r="64" spans="1:11">
      <c r="A64" s="78" t="s">
        <v>174</v>
      </c>
      <c r="B64" s="81"/>
      <c r="C64" s="81"/>
      <c r="D64" s="81"/>
      <c r="E64" s="81"/>
      <c r="F64" s="81"/>
      <c r="G64" s="81"/>
      <c r="H64" s="81"/>
      <c r="I64" s="81"/>
      <c r="J64" s="81"/>
      <c r="K64" s="81"/>
    </row>
    <row r="65" spans="1:11">
      <c r="A65" s="78" t="s">
        <v>175</v>
      </c>
      <c r="B65" s="81"/>
      <c r="C65" s="81"/>
      <c r="D65" s="81"/>
      <c r="E65" s="81"/>
      <c r="F65" s="81"/>
      <c r="G65" s="81"/>
      <c r="H65" s="81"/>
      <c r="I65" s="81"/>
      <c r="J65" s="81"/>
      <c r="K65" s="81"/>
    </row>
    <row r="66" spans="1:11">
      <c r="A66" s="78" t="s">
        <v>176</v>
      </c>
      <c r="B66" s="81"/>
      <c r="C66" s="81"/>
      <c r="D66" s="81"/>
      <c r="E66" s="81"/>
      <c r="F66" s="81"/>
      <c r="G66" s="81"/>
      <c r="H66" s="81"/>
      <c r="I66" s="81"/>
      <c r="J66" s="81"/>
      <c r="K66" s="81"/>
    </row>
    <row r="67" spans="1:11">
      <c r="A67" s="78" t="s">
        <v>177</v>
      </c>
      <c r="B67" s="81"/>
      <c r="C67" s="81"/>
      <c r="D67" s="81"/>
      <c r="E67" s="81"/>
      <c r="F67" s="81"/>
      <c r="G67" s="81"/>
      <c r="H67" s="81"/>
      <c r="I67" s="81"/>
      <c r="J67" s="81"/>
      <c r="K67" s="81"/>
    </row>
    <row r="68" spans="1:11">
      <c r="A68" s="78" t="s">
        <v>178</v>
      </c>
      <c r="B68" s="81"/>
      <c r="C68" s="81"/>
      <c r="D68" s="81"/>
      <c r="E68" s="81"/>
      <c r="F68" s="81"/>
      <c r="G68" s="81"/>
      <c r="H68" s="81"/>
      <c r="I68" s="81"/>
      <c r="J68" s="81"/>
      <c r="K68" s="81"/>
    </row>
    <row r="69" spans="1:11">
      <c r="A69" s="79" t="s">
        <v>107</v>
      </c>
      <c r="B69" s="80">
        <f>SUM(B63:B67)+((B62-5)*B68)</f>
        <v>0</v>
      </c>
      <c r="C69" s="80">
        <f t="shared" ref="C69" si="36">SUM(C63:C68)</f>
        <v>0</v>
      </c>
      <c r="D69" s="80">
        <f t="shared" ref="D69" si="37">SUM(D63:D68)</f>
        <v>0</v>
      </c>
      <c r="E69" s="80">
        <f t="shared" ref="E69" si="38">SUM(E63:E68)</f>
        <v>0</v>
      </c>
      <c r="F69" s="80">
        <f t="shared" ref="F69" si="39">SUM(F63:F68)</f>
        <v>0</v>
      </c>
      <c r="G69" s="80">
        <f t="shared" ref="G69" si="40">SUM(G63:G68)</f>
        <v>0</v>
      </c>
      <c r="H69" s="80">
        <f t="shared" ref="H69" si="41">SUM(H63:H68)</f>
        <v>0</v>
      </c>
      <c r="I69" s="80">
        <f t="shared" ref="I69" si="42">SUM(I63:I68)</f>
        <v>0</v>
      </c>
      <c r="J69" s="80">
        <f t="shared" ref="J69" si="43">SUM(J63:J68)</f>
        <v>0</v>
      </c>
      <c r="K69" s="80">
        <f t="shared" ref="K69" si="44">SUM(K63:K68)</f>
        <v>0</v>
      </c>
    </row>
    <row r="70" spans="1:11" ht="15" thickBot="1">
      <c r="A70" s="84" t="s">
        <v>110</v>
      </c>
      <c r="B70" s="85">
        <f t="shared" ref="B70:K70" si="45">(B$10+B$11)*B62</f>
        <v>0</v>
      </c>
      <c r="C70" s="85">
        <f t="shared" si="45"/>
        <v>0</v>
      </c>
      <c r="D70" s="85">
        <f t="shared" si="45"/>
        <v>0</v>
      </c>
      <c r="E70" s="85">
        <f t="shared" si="45"/>
        <v>0</v>
      </c>
      <c r="F70" s="85">
        <f t="shared" si="45"/>
        <v>0</v>
      </c>
      <c r="G70" s="85">
        <f t="shared" si="45"/>
        <v>0</v>
      </c>
      <c r="H70" s="85">
        <f t="shared" si="45"/>
        <v>0</v>
      </c>
      <c r="I70" s="85">
        <f t="shared" si="45"/>
        <v>0</v>
      </c>
      <c r="J70" s="85">
        <f t="shared" si="45"/>
        <v>0</v>
      </c>
      <c r="K70" s="85">
        <f t="shared" si="45"/>
        <v>0</v>
      </c>
    </row>
    <row r="71" spans="1:11">
      <c r="A71" s="82" t="s">
        <v>115</v>
      </c>
      <c r="B71" s="83">
        <f t="shared" ref="B71:K71" si="46">SUM(B69+B70)</f>
        <v>0</v>
      </c>
      <c r="C71" s="83">
        <f t="shared" si="46"/>
        <v>0</v>
      </c>
      <c r="D71" s="83">
        <f t="shared" si="46"/>
        <v>0</v>
      </c>
      <c r="E71" s="83">
        <f t="shared" si="46"/>
        <v>0</v>
      </c>
      <c r="F71" s="83">
        <f t="shared" si="46"/>
        <v>0</v>
      </c>
      <c r="G71" s="83">
        <f t="shared" si="46"/>
        <v>0</v>
      </c>
      <c r="H71" s="83">
        <f t="shared" si="46"/>
        <v>0</v>
      </c>
      <c r="I71" s="83">
        <f t="shared" si="46"/>
        <v>0</v>
      </c>
      <c r="J71" s="83">
        <f t="shared" si="46"/>
        <v>0</v>
      </c>
      <c r="K71" s="83">
        <f t="shared" si="46"/>
        <v>0</v>
      </c>
    </row>
    <row r="72" spans="1:11">
      <c r="A72" s="78"/>
      <c r="B72" s="81"/>
      <c r="C72" s="81"/>
      <c r="D72" s="81"/>
      <c r="E72" s="81"/>
      <c r="F72" s="81"/>
      <c r="G72" s="81"/>
      <c r="H72" s="81"/>
      <c r="I72" s="81"/>
      <c r="J72" s="81"/>
      <c r="K72" s="81"/>
    </row>
    <row r="73" spans="1:11" ht="15" thickBot="1">
      <c r="A73" s="89" t="s">
        <v>116</v>
      </c>
      <c r="B73" s="90"/>
      <c r="C73" s="90"/>
      <c r="D73" s="90"/>
      <c r="E73" s="90"/>
      <c r="F73" s="90"/>
      <c r="G73" s="90"/>
      <c r="H73" s="90"/>
      <c r="I73" s="90"/>
      <c r="J73" s="90"/>
      <c r="K73" s="90"/>
    </row>
    <row r="74" spans="1:11">
      <c r="A74" s="86" t="s">
        <v>106</v>
      </c>
      <c r="B74" s="87"/>
      <c r="C74" s="87"/>
      <c r="D74" s="87"/>
      <c r="E74" s="87"/>
      <c r="F74" s="87"/>
      <c r="G74" s="87"/>
      <c r="H74" s="87"/>
      <c r="I74" s="87"/>
      <c r="J74" s="87"/>
      <c r="K74" s="87"/>
    </row>
    <row r="75" spans="1:11">
      <c r="A75" s="78" t="s">
        <v>173</v>
      </c>
      <c r="B75" s="81"/>
      <c r="C75" s="81"/>
      <c r="D75" s="81"/>
      <c r="E75" s="81"/>
      <c r="F75" s="81"/>
      <c r="G75" s="81"/>
      <c r="H75" s="81"/>
      <c r="I75" s="81"/>
      <c r="J75" s="81"/>
      <c r="K75" s="81"/>
    </row>
    <row r="76" spans="1:11">
      <c r="A76" s="78" t="s">
        <v>174</v>
      </c>
      <c r="B76" s="81"/>
      <c r="C76" s="81"/>
      <c r="D76" s="81"/>
      <c r="E76" s="81"/>
      <c r="F76" s="81"/>
      <c r="G76" s="81"/>
      <c r="H76" s="81"/>
      <c r="I76" s="81"/>
      <c r="J76" s="81"/>
      <c r="K76" s="81"/>
    </row>
    <row r="77" spans="1:11">
      <c r="A77" s="78" t="s">
        <v>175</v>
      </c>
      <c r="B77" s="81"/>
      <c r="C77" s="81"/>
      <c r="D77" s="81"/>
      <c r="E77" s="81"/>
      <c r="F77" s="81"/>
      <c r="G77" s="81"/>
      <c r="H77" s="81"/>
      <c r="I77" s="81"/>
      <c r="J77" s="81"/>
      <c r="K77" s="81"/>
    </row>
    <row r="78" spans="1:11">
      <c r="A78" s="78" t="s">
        <v>176</v>
      </c>
      <c r="B78" s="81"/>
      <c r="C78" s="81"/>
      <c r="D78" s="81"/>
      <c r="E78" s="81"/>
      <c r="F78" s="81"/>
      <c r="G78" s="81"/>
      <c r="H78" s="81"/>
      <c r="I78" s="81"/>
      <c r="J78" s="81"/>
      <c r="K78" s="81"/>
    </row>
    <row r="79" spans="1:11">
      <c r="A79" s="78" t="s">
        <v>177</v>
      </c>
      <c r="B79" s="81"/>
      <c r="C79" s="81"/>
      <c r="D79" s="81"/>
      <c r="E79" s="81"/>
      <c r="F79" s="81"/>
      <c r="G79" s="81"/>
      <c r="H79" s="81"/>
      <c r="I79" s="81"/>
      <c r="J79" s="81"/>
      <c r="K79" s="81"/>
    </row>
    <row r="80" spans="1:11">
      <c r="A80" s="78" t="s">
        <v>178</v>
      </c>
      <c r="B80" s="81"/>
      <c r="C80" s="81"/>
      <c r="D80" s="81"/>
      <c r="E80" s="81"/>
      <c r="F80" s="81"/>
      <c r="G80" s="81"/>
      <c r="H80" s="81"/>
      <c r="I80" s="81"/>
      <c r="J80" s="81"/>
      <c r="K80" s="81"/>
    </row>
    <row r="81" spans="1:11">
      <c r="A81" s="79" t="s">
        <v>107</v>
      </c>
      <c r="B81" s="80">
        <f>SUM(B75:B79)+((B74-5)*B80)</f>
        <v>0</v>
      </c>
      <c r="C81" s="80">
        <f t="shared" ref="C81" si="47">SUM(C75:C80)</f>
        <v>0</v>
      </c>
      <c r="D81" s="80">
        <f t="shared" ref="D81" si="48">SUM(D75:D80)</f>
        <v>0</v>
      </c>
      <c r="E81" s="80">
        <f t="shared" ref="E81" si="49">SUM(E75:E80)</f>
        <v>0</v>
      </c>
      <c r="F81" s="80">
        <f t="shared" ref="F81" si="50">SUM(F75:F80)</f>
        <v>0</v>
      </c>
      <c r="G81" s="80">
        <f t="shared" ref="G81" si="51">SUM(G75:G80)</f>
        <v>0</v>
      </c>
      <c r="H81" s="80">
        <f t="shared" ref="H81" si="52">SUM(H75:H80)</f>
        <v>0</v>
      </c>
      <c r="I81" s="80">
        <f t="shared" ref="I81" si="53">SUM(I75:I80)</f>
        <v>0</v>
      </c>
      <c r="J81" s="80">
        <f t="shared" ref="J81" si="54">SUM(J75:J80)</f>
        <v>0</v>
      </c>
      <c r="K81" s="80">
        <f t="shared" ref="K81" si="55">SUM(K75:K80)</f>
        <v>0</v>
      </c>
    </row>
    <row r="82" spans="1:11" ht="15" thickBot="1">
      <c r="A82" s="84" t="s">
        <v>110</v>
      </c>
      <c r="B82" s="85">
        <f t="shared" ref="B82:K82" si="56">(B$10+B$11)*B74</f>
        <v>0</v>
      </c>
      <c r="C82" s="85">
        <f t="shared" si="56"/>
        <v>0</v>
      </c>
      <c r="D82" s="85">
        <f t="shared" si="56"/>
        <v>0</v>
      </c>
      <c r="E82" s="85">
        <f t="shared" si="56"/>
        <v>0</v>
      </c>
      <c r="F82" s="85">
        <f t="shared" si="56"/>
        <v>0</v>
      </c>
      <c r="G82" s="85">
        <f t="shared" si="56"/>
        <v>0</v>
      </c>
      <c r="H82" s="85">
        <f t="shared" si="56"/>
        <v>0</v>
      </c>
      <c r="I82" s="85">
        <f t="shared" si="56"/>
        <v>0</v>
      </c>
      <c r="J82" s="85">
        <f t="shared" si="56"/>
        <v>0</v>
      </c>
      <c r="K82" s="85">
        <f t="shared" si="56"/>
        <v>0</v>
      </c>
    </row>
    <row r="83" spans="1:11">
      <c r="A83" s="82" t="s">
        <v>117</v>
      </c>
      <c r="B83" s="83">
        <f t="shared" ref="B83:K83" si="57">SUM(B81+B82)</f>
        <v>0</v>
      </c>
      <c r="C83" s="83">
        <f t="shared" si="57"/>
        <v>0</v>
      </c>
      <c r="D83" s="83">
        <f t="shared" si="57"/>
        <v>0</v>
      </c>
      <c r="E83" s="83">
        <f t="shared" si="57"/>
        <v>0</v>
      </c>
      <c r="F83" s="83">
        <f t="shared" si="57"/>
        <v>0</v>
      </c>
      <c r="G83" s="83">
        <f t="shared" si="57"/>
        <v>0</v>
      </c>
      <c r="H83" s="83">
        <f t="shared" si="57"/>
        <v>0</v>
      </c>
      <c r="I83" s="83">
        <f t="shared" si="57"/>
        <v>0</v>
      </c>
      <c r="J83" s="83">
        <f t="shared" si="57"/>
        <v>0</v>
      </c>
      <c r="K83" s="83">
        <f t="shared" si="57"/>
        <v>0</v>
      </c>
    </row>
    <row r="84" spans="1:11">
      <c r="A84" s="78"/>
      <c r="B84" s="81"/>
      <c r="C84" s="81"/>
      <c r="D84" s="81"/>
      <c r="E84" s="81"/>
      <c r="F84" s="81"/>
      <c r="G84" s="81"/>
      <c r="H84" s="81"/>
      <c r="I84" s="81"/>
      <c r="J84" s="81"/>
      <c r="K84" s="81"/>
    </row>
    <row r="85" spans="1:11" ht="15" thickBot="1">
      <c r="A85" s="89" t="s">
        <v>118</v>
      </c>
      <c r="B85" s="90"/>
      <c r="C85" s="90"/>
      <c r="D85" s="90"/>
      <c r="E85" s="90"/>
      <c r="F85" s="90"/>
      <c r="G85" s="90"/>
      <c r="H85" s="90"/>
      <c r="I85" s="90"/>
      <c r="J85" s="90"/>
      <c r="K85" s="90"/>
    </row>
    <row r="86" spans="1:11">
      <c r="A86" s="86" t="s">
        <v>106</v>
      </c>
      <c r="B86" s="87"/>
      <c r="C86" s="87"/>
      <c r="D86" s="87"/>
      <c r="E86" s="87"/>
      <c r="F86" s="87"/>
      <c r="G86" s="87"/>
      <c r="H86" s="87"/>
      <c r="I86" s="87"/>
      <c r="J86" s="87"/>
      <c r="K86" s="87"/>
    </row>
    <row r="87" spans="1:11">
      <c r="A87" s="78" t="s">
        <v>173</v>
      </c>
      <c r="B87" s="81"/>
      <c r="C87" s="81"/>
      <c r="D87" s="81"/>
      <c r="E87" s="81"/>
      <c r="F87" s="81"/>
      <c r="G87" s="81"/>
      <c r="H87" s="81"/>
      <c r="I87" s="81"/>
      <c r="J87" s="81"/>
      <c r="K87" s="81"/>
    </row>
    <row r="88" spans="1:11">
      <c r="A88" s="78" t="s">
        <v>174</v>
      </c>
      <c r="B88" s="81"/>
      <c r="C88" s="81"/>
      <c r="D88" s="81"/>
      <c r="E88" s="81"/>
      <c r="F88" s="81"/>
      <c r="G88" s="81"/>
      <c r="H88" s="81"/>
      <c r="I88" s="81"/>
      <c r="J88" s="81"/>
      <c r="K88" s="81"/>
    </row>
    <row r="89" spans="1:11">
      <c r="A89" s="78" t="s">
        <v>175</v>
      </c>
      <c r="B89" s="81"/>
      <c r="C89" s="81"/>
      <c r="D89" s="81"/>
      <c r="E89" s="81"/>
      <c r="F89" s="81"/>
      <c r="G89" s="81"/>
      <c r="H89" s="81"/>
      <c r="I89" s="81"/>
      <c r="J89" s="81"/>
      <c r="K89" s="81"/>
    </row>
    <row r="90" spans="1:11">
      <c r="A90" s="78" t="s">
        <v>176</v>
      </c>
      <c r="B90" s="81"/>
      <c r="C90" s="81"/>
      <c r="D90" s="81"/>
      <c r="E90" s="81"/>
      <c r="F90" s="81"/>
      <c r="G90" s="81"/>
      <c r="H90" s="81"/>
      <c r="I90" s="81"/>
      <c r="J90" s="81"/>
      <c r="K90" s="81"/>
    </row>
    <row r="91" spans="1:11">
      <c r="A91" s="78" t="s">
        <v>177</v>
      </c>
      <c r="B91" s="81"/>
      <c r="C91" s="81"/>
      <c r="D91" s="81"/>
      <c r="E91" s="81"/>
      <c r="F91" s="81"/>
      <c r="G91" s="81"/>
      <c r="H91" s="81"/>
      <c r="I91" s="81"/>
      <c r="J91" s="81"/>
      <c r="K91" s="81"/>
    </row>
    <row r="92" spans="1:11">
      <c r="A92" s="78" t="s">
        <v>178</v>
      </c>
      <c r="B92" s="81"/>
      <c r="C92" s="81"/>
      <c r="D92" s="81"/>
      <c r="E92" s="81"/>
      <c r="F92" s="81"/>
      <c r="G92" s="81"/>
      <c r="H92" s="81"/>
      <c r="I92" s="81"/>
      <c r="J92" s="81"/>
      <c r="K92" s="81"/>
    </row>
    <row r="93" spans="1:11">
      <c r="A93" s="79" t="s">
        <v>107</v>
      </c>
      <c r="B93" s="80">
        <f>SUM(B87:B91)+((B86-5)*B92)</f>
        <v>0</v>
      </c>
      <c r="C93" s="80">
        <f t="shared" ref="C93" si="58">SUM(C87:C92)</f>
        <v>0</v>
      </c>
      <c r="D93" s="80">
        <f t="shared" ref="D93" si="59">SUM(D87:D92)</f>
        <v>0</v>
      </c>
      <c r="E93" s="80">
        <f t="shared" ref="E93" si="60">SUM(E87:E92)</f>
        <v>0</v>
      </c>
      <c r="F93" s="80">
        <f t="shared" ref="F93" si="61">SUM(F87:F92)</f>
        <v>0</v>
      </c>
      <c r="G93" s="80">
        <f t="shared" ref="G93" si="62">SUM(G87:G92)</f>
        <v>0</v>
      </c>
      <c r="H93" s="80">
        <f t="shared" ref="H93" si="63">SUM(H87:H92)</f>
        <v>0</v>
      </c>
      <c r="I93" s="80">
        <f t="shared" ref="I93" si="64">SUM(I87:I92)</f>
        <v>0</v>
      </c>
      <c r="J93" s="80">
        <f t="shared" ref="J93" si="65">SUM(J87:J92)</f>
        <v>0</v>
      </c>
      <c r="K93" s="80">
        <f t="shared" ref="K93" si="66">SUM(K87:K92)</f>
        <v>0</v>
      </c>
    </row>
    <row r="94" spans="1:11" ht="15" thickBot="1">
      <c r="A94" s="84" t="s">
        <v>110</v>
      </c>
      <c r="B94" s="85">
        <f t="shared" ref="B94:K94" si="67">(B$10+B$11)*B86</f>
        <v>0</v>
      </c>
      <c r="C94" s="85">
        <f t="shared" si="67"/>
        <v>0</v>
      </c>
      <c r="D94" s="85">
        <f t="shared" si="67"/>
        <v>0</v>
      </c>
      <c r="E94" s="85">
        <f t="shared" si="67"/>
        <v>0</v>
      </c>
      <c r="F94" s="85">
        <f t="shared" si="67"/>
        <v>0</v>
      </c>
      <c r="G94" s="85">
        <f t="shared" si="67"/>
        <v>0</v>
      </c>
      <c r="H94" s="85">
        <f t="shared" si="67"/>
        <v>0</v>
      </c>
      <c r="I94" s="85">
        <f t="shared" si="67"/>
        <v>0</v>
      </c>
      <c r="J94" s="85">
        <f t="shared" si="67"/>
        <v>0</v>
      </c>
      <c r="K94" s="85">
        <f t="shared" si="67"/>
        <v>0</v>
      </c>
    </row>
    <row r="95" spans="1:11">
      <c r="A95" s="82" t="s">
        <v>119</v>
      </c>
      <c r="B95" s="83">
        <f t="shared" ref="B95:K95" si="68">SUM(B93+B94)</f>
        <v>0</v>
      </c>
      <c r="C95" s="83">
        <f t="shared" si="68"/>
        <v>0</v>
      </c>
      <c r="D95" s="83">
        <f t="shared" si="68"/>
        <v>0</v>
      </c>
      <c r="E95" s="83">
        <f t="shared" si="68"/>
        <v>0</v>
      </c>
      <c r="F95" s="83">
        <f t="shared" si="68"/>
        <v>0</v>
      </c>
      <c r="G95" s="83">
        <f t="shared" si="68"/>
        <v>0</v>
      </c>
      <c r="H95" s="83">
        <f t="shared" si="68"/>
        <v>0</v>
      </c>
      <c r="I95" s="83">
        <f t="shared" si="68"/>
        <v>0</v>
      </c>
      <c r="J95" s="83">
        <f t="shared" si="68"/>
        <v>0</v>
      </c>
      <c r="K95" s="83">
        <f t="shared" si="68"/>
        <v>0</v>
      </c>
    </row>
    <row r="96" spans="1:11">
      <c r="A96" s="78"/>
      <c r="B96" s="81"/>
      <c r="C96" s="81"/>
      <c r="D96" s="81"/>
      <c r="E96" s="81"/>
      <c r="F96" s="81"/>
      <c r="G96" s="81"/>
      <c r="H96" s="81"/>
      <c r="I96" s="81"/>
      <c r="J96" s="81"/>
      <c r="K96" s="81"/>
    </row>
    <row r="97" spans="1:11" ht="15" thickBot="1">
      <c r="A97" s="89" t="s">
        <v>120</v>
      </c>
      <c r="B97" s="90"/>
      <c r="C97" s="90"/>
      <c r="D97" s="90"/>
      <c r="E97" s="90"/>
      <c r="F97" s="90"/>
      <c r="G97" s="90"/>
      <c r="H97" s="90"/>
      <c r="I97" s="90"/>
      <c r="J97" s="90"/>
      <c r="K97" s="90"/>
    </row>
    <row r="98" spans="1:11">
      <c r="A98" s="86" t="s">
        <v>106</v>
      </c>
      <c r="B98" s="87"/>
      <c r="C98" s="87"/>
      <c r="D98" s="87"/>
      <c r="E98" s="87"/>
      <c r="F98" s="87"/>
      <c r="G98" s="87"/>
      <c r="H98" s="87"/>
      <c r="I98" s="87"/>
      <c r="J98" s="87"/>
      <c r="K98" s="87"/>
    </row>
    <row r="99" spans="1:11">
      <c r="A99" s="78" t="s">
        <v>173</v>
      </c>
      <c r="B99" s="81"/>
      <c r="C99" s="81"/>
      <c r="D99" s="81"/>
      <c r="E99" s="81"/>
      <c r="F99" s="81"/>
      <c r="G99" s="81"/>
      <c r="H99" s="81"/>
      <c r="I99" s="81"/>
      <c r="J99" s="81"/>
      <c r="K99" s="81"/>
    </row>
    <row r="100" spans="1:11">
      <c r="A100" s="78" t="s">
        <v>174</v>
      </c>
      <c r="B100" s="81"/>
      <c r="C100" s="81"/>
      <c r="D100" s="81"/>
      <c r="E100" s="81"/>
      <c r="F100" s="81"/>
      <c r="G100" s="81"/>
      <c r="H100" s="81"/>
      <c r="I100" s="81"/>
      <c r="J100" s="81"/>
      <c r="K100" s="81"/>
    </row>
    <row r="101" spans="1:11">
      <c r="A101" s="78" t="s">
        <v>175</v>
      </c>
      <c r="B101" s="81"/>
      <c r="C101" s="81"/>
      <c r="D101" s="81"/>
      <c r="E101" s="81"/>
      <c r="F101" s="81"/>
      <c r="G101" s="81"/>
      <c r="H101" s="81"/>
      <c r="I101" s="81"/>
      <c r="J101" s="81"/>
      <c r="K101" s="81"/>
    </row>
    <row r="102" spans="1:11">
      <c r="A102" s="78" t="s">
        <v>176</v>
      </c>
      <c r="B102" s="81"/>
      <c r="C102" s="81"/>
      <c r="D102" s="81"/>
      <c r="E102" s="81"/>
      <c r="F102" s="81"/>
      <c r="G102" s="81"/>
      <c r="H102" s="81"/>
      <c r="I102" s="81"/>
      <c r="J102" s="81"/>
      <c r="K102" s="81"/>
    </row>
    <row r="103" spans="1:11">
      <c r="A103" s="78" t="s">
        <v>177</v>
      </c>
      <c r="B103" s="81"/>
      <c r="C103" s="81"/>
      <c r="D103" s="81"/>
      <c r="E103" s="81"/>
      <c r="F103" s="81"/>
      <c r="G103" s="81"/>
      <c r="H103" s="81"/>
      <c r="I103" s="81"/>
      <c r="J103" s="81"/>
      <c r="K103" s="81"/>
    </row>
    <row r="104" spans="1:11">
      <c r="A104" s="78" t="s">
        <v>178</v>
      </c>
      <c r="B104" s="81"/>
      <c r="C104" s="81"/>
      <c r="D104" s="81"/>
      <c r="E104" s="81"/>
      <c r="F104" s="81"/>
      <c r="G104" s="81"/>
      <c r="H104" s="81"/>
      <c r="I104" s="81"/>
      <c r="J104" s="81"/>
      <c r="K104" s="81"/>
    </row>
    <row r="105" spans="1:11">
      <c r="A105" s="79" t="s">
        <v>107</v>
      </c>
      <c r="B105" s="80">
        <f>SUM(B99:B103)+((B98-5)*B104)</f>
        <v>0</v>
      </c>
      <c r="C105" s="80">
        <f t="shared" ref="C105" si="69">SUM(C99:C104)</f>
        <v>0</v>
      </c>
      <c r="D105" s="80">
        <f t="shared" ref="D105" si="70">SUM(D99:D104)</f>
        <v>0</v>
      </c>
      <c r="E105" s="80">
        <f t="shared" ref="E105" si="71">SUM(E99:E104)</f>
        <v>0</v>
      </c>
      <c r="F105" s="80">
        <f t="shared" ref="F105" si="72">SUM(F99:F104)</f>
        <v>0</v>
      </c>
      <c r="G105" s="80">
        <f t="shared" ref="G105" si="73">SUM(G99:G104)</f>
        <v>0</v>
      </c>
      <c r="H105" s="80">
        <f t="shared" ref="H105" si="74">SUM(H99:H104)</f>
        <v>0</v>
      </c>
      <c r="I105" s="80">
        <f t="shared" ref="I105" si="75">SUM(I99:I104)</f>
        <v>0</v>
      </c>
      <c r="J105" s="80">
        <f t="shared" ref="J105" si="76">SUM(J99:J104)</f>
        <v>0</v>
      </c>
      <c r="K105" s="80">
        <f t="shared" ref="K105" si="77">SUM(K99:K104)</f>
        <v>0</v>
      </c>
    </row>
    <row r="106" spans="1:11" ht="15" thickBot="1">
      <c r="A106" s="84" t="s">
        <v>110</v>
      </c>
      <c r="B106" s="85">
        <f t="shared" ref="B106:K106" si="78">(B$10+B$11)*B98</f>
        <v>0</v>
      </c>
      <c r="C106" s="85">
        <f t="shared" si="78"/>
        <v>0</v>
      </c>
      <c r="D106" s="85">
        <f t="shared" si="78"/>
        <v>0</v>
      </c>
      <c r="E106" s="85">
        <f t="shared" si="78"/>
        <v>0</v>
      </c>
      <c r="F106" s="85">
        <f t="shared" si="78"/>
        <v>0</v>
      </c>
      <c r="G106" s="85">
        <f t="shared" si="78"/>
        <v>0</v>
      </c>
      <c r="H106" s="85">
        <f t="shared" si="78"/>
        <v>0</v>
      </c>
      <c r="I106" s="85">
        <f t="shared" si="78"/>
        <v>0</v>
      </c>
      <c r="J106" s="85">
        <f t="shared" si="78"/>
        <v>0</v>
      </c>
      <c r="K106" s="85">
        <f t="shared" si="78"/>
        <v>0</v>
      </c>
    </row>
    <row r="107" spans="1:11">
      <c r="A107" s="82" t="s">
        <v>121</v>
      </c>
      <c r="B107" s="83">
        <f t="shared" ref="B107:K107" si="79">SUM(B105+B106)</f>
        <v>0</v>
      </c>
      <c r="C107" s="83">
        <f t="shared" si="79"/>
        <v>0</v>
      </c>
      <c r="D107" s="83">
        <f t="shared" si="79"/>
        <v>0</v>
      </c>
      <c r="E107" s="83">
        <f t="shared" si="79"/>
        <v>0</v>
      </c>
      <c r="F107" s="83">
        <f t="shared" si="79"/>
        <v>0</v>
      </c>
      <c r="G107" s="83">
        <f t="shared" si="79"/>
        <v>0</v>
      </c>
      <c r="H107" s="83">
        <f t="shared" si="79"/>
        <v>0</v>
      </c>
      <c r="I107" s="83">
        <f t="shared" si="79"/>
        <v>0</v>
      </c>
      <c r="J107" s="83">
        <f t="shared" si="79"/>
        <v>0</v>
      </c>
      <c r="K107" s="83">
        <f t="shared" si="79"/>
        <v>0</v>
      </c>
    </row>
    <row r="108" spans="1:11">
      <c r="A108" s="78"/>
      <c r="B108" s="81"/>
      <c r="C108" s="81"/>
      <c r="D108" s="81"/>
      <c r="E108" s="81"/>
      <c r="F108" s="81"/>
      <c r="G108" s="81"/>
      <c r="H108" s="81"/>
      <c r="I108" s="81"/>
      <c r="J108" s="81"/>
      <c r="K108" s="81"/>
    </row>
    <row r="109" spans="1:11" ht="15" thickBot="1">
      <c r="A109" s="89" t="s">
        <v>122</v>
      </c>
      <c r="B109" s="90"/>
      <c r="C109" s="90"/>
      <c r="D109" s="90"/>
      <c r="E109" s="90"/>
      <c r="F109" s="90"/>
      <c r="G109" s="90"/>
      <c r="H109" s="90"/>
      <c r="I109" s="90"/>
      <c r="J109" s="90"/>
      <c r="K109" s="90"/>
    </row>
    <row r="110" spans="1:11">
      <c r="A110" s="86" t="s">
        <v>106</v>
      </c>
      <c r="B110" s="87"/>
      <c r="C110" s="87"/>
      <c r="D110" s="87"/>
      <c r="E110" s="87"/>
      <c r="F110" s="87"/>
      <c r="G110" s="87"/>
      <c r="H110" s="87"/>
      <c r="I110" s="87"/>
      <c r="J110" s="87"/>
      <c r="K110" s="87"/>
    </row>
    <row r="111" spans="1:11">
      <c r="A111" s="78" t="s">
        <v>173</v>
      </c>
      <c r="B111" s="81"/>
      <c r="C111" s="81"/>
      <c r="D111" s="81"/>
      <c r="E111" s="81"/>
      <c r="F111" s="81"/>
      <c r="G111" s="81"/>
      <c r="H111" s="81"/>
      <c r="I111" s="81"/>
      <c r="J111" s="81"/>
      <c r="K111" s="81"/>
    </row>
    <row r="112" spans="1:11">
      <c r="A112" s="78" t="s">
        <v>174</v>
      </c>
      <c r="B112" s="81"/>
      <c r="C112" s="81"/>
      <c r="D112" s="81"/>
      <c r="E112" s="81"/>
      <c r="F112" s="81"/>
      <c r="G112" s="81"/>
      <c r="H112" s="81"/>
      <c r="I112" s="81"/>
      <c r="J112" s="81"/>
      <c r="K112" s="81"/>
    </row>
    <row r="113" spans="1:11">
      <c r="A113" s="78" t="s">
        <v>175</v>
      </c>
      <c r="B113" s="81"/>
      <c r="C113" s="81"/>
      <c r="D113" s="81"/>
      <c r="E113" s="81"/>
      <c r="F113" s="81"/>
      <c r="G113" s="81"/>
      <c r="H113" s="81"/>
      <c r="I113" s="81"/>
      <c r="J113" s="81"/>
      <c r="K113" s="81"/>
    </row>
    <row r="114" spans="1:11">
      <c r="A114" s="78" t="s">
        <v>176</v>
      </c>
      <c r="B114" s="81"/>
      <c r="C114" s="81"/>
      <c r="D114" s="81"/>
      <c r="E114" s="81"/>
      <c r="F114" s="81"/>
      <c r="G114" s="81"/>
      <c r="H114" s="81"/>
      <c r="I114" s="81"/>
      <c r="J114" s="81"/>
      <c r="K114" s="81"/>
    </row>
    <row r="115" spans="1:11">
      <c r="A115" s="78" t="s">
        <v>177</v>
      </c>
      <c r="B115" s="81"/>
      <c r="C115" s="81"/>
      <c r="D115" s="81"/>
      <c r="E115" s="81"/>
      <c r="F115" s="81"/>
      <c r="G115" s="81"/>
      <c r="H115" s="81"/>
      <c r="I115" s="81"/>
      <c r="J115" s="81"/>
      <c r="K115" s="81"/>
    </row>
    <row r="116" spans="1:11">
      <c r="A116" s="78" t="s">
        <v>178</v>
      </c>
      <c r="B116" s="81"/>
      <c r="C116" s="81"/>
      <c r="D116" s="81"/>
      <c r="E116" s="81"/>
      <c r="F116" s="81"/>
      <c r="G116" s="81"/>
      <c r="H116" s="81"/>
      <c r="I116" s="81"/>
      <c r="J116" s="81"/>
      <c r="K116" s="81"/>
    </row>
    <row r="117" spans="1:11">
      <c r="A117" s="79" t="s">
        <v>107</v>
      </c>
      <c r="B117" s="80">
        <f>SUM(B111:B115)+((B110-5)*B116)</f>
        <v>0</v>
      </c>
      <c r="C117" s="80">
        <f t="shared" ref="C117" si="80">SUM(C111:C116)</f>
        <v>0</v>
      </c>
      <c r="D117" s="80">
        <f t="shared" ref="D117" si="81">SUM(D111:D116)</f>
        <v>0</v>
      </c>
      <c r="E117" s="80">
        <f t="shared" ref="E117" si="82">SUM(E111:E116)</f>
        <v>0</v>
      </c>
      <c r="F117" s="80">
        <f t="shared" ref="F117" si="83">SUM(F111:F116)</f>
        <v>0</v>
      </c>
      <c r="G117" s="80">
        <f t="shared" ref="G117" si="84">SUM(G111:G116)</f>
        <v>0</v>
      </c>
      <c r="H117" s="80">
        <f t="shared" ref="H117" si="85">SUM(H111:H116)</f>
        <v>0</v>
      </c>
      <c r="I117" s="80">
        <f t="shared" ref="I117" si="86">SUM(I111:I116)</f>
        <v>0</v>
      </c>
      <c r="J117" s="80">
        <f t="shared" ref="J117" si="87">SUM(J111:J116)</f>
        <v>0</v>
      </c>
      <c r="K117" s="80">
        <f t="shared" ref="K117" si="88">SUM(K111:K116)</f>
        <v>0</v>
      </c>
    </row>
    <row r="118" spans="1:11" ht="15" thickBot="1">
      <c r="A118" s="84" t="s">
        <v>110</v>
      </c>
      <c r="B118" s="85">
        <f t="shared" ref="B118:K118" si="89">(B$10+B$11)*B110</f>
        <v>0</v>
      </c>
      <c r="C118" s="85">
        <f t="shared" si="89"/>
        <v>0</v>
      </c>
      <c r="D118" s="85">
        <f t="shared" si="89"/>
        <v>0</v>
      </c>
      <c r="E118" s="85">
        <f t="shared" si="89"/>
        <v>0</v>
      </c>
      <c r="F118" s="85">
        <f t="shared" si="89"/>
        <v>0</v>
      </c>
      <c r="G118" s="85">
        <f t="shared" si="89"/>
        <v>0</v>
      </c>
      <c r="H118" s="85">
        <f t="shared" si="89"/>
        <v>0</v>
      </c>
      <c r="I118" s="85">
        <f t="shared" si="89"/>
        <v>0</v>
      </c>
      <c r="J118" s="85">
        <f t="shared" si="89"/>
        <v>0</v>
      </c>
      <c r="K118" s="85">
        <f t="shared" si="89"/>
        <v>0</v>
      </c>
    </row>
    <row r="119" spans="1:11">
      <c r="A119" s="82" t="s">
        <v>123</v>
      </c>
      <c r="B119" s="83">
        <f t="shared" ref="B119:K119" si="90">SUM(B117+B118)</f>
        <v>0</v>
      </c>
      <c r="C119" s="83">
        <f t="shared" si="90"/>
        <v>0</v>
      </c>
      <c r="D119" s="83">
        <f t="shared" si="90"/>
        <v>0</v>
      </c>
      <c r="E119" s="83">
        <f t="shared" si="90"/>
        <v>0</v>
      </c>
      <c r="F119" s="83">
        <f t="shared" si="90"/>
        <v>0</v>
      </c>
      <c r="G119" s="83">
        <f t="shared" si="90"/>
        <v>0</v>
      </c>
      <c r="H119" s="83">
        <f t="shared" si="90"/>
        <v>0</v>
      </c>
      <c r="I119" s="83">
        <f t="shared" si="90"/>
        <v>0</v>
      </c>
      <c r="J119" s="83">
        <f t="shared" si="90"/>
        <v>0</v>
      </c>
      <c r="K119" s="83">
        <f t="shared" si="90"/>
        <v>0</v>
      </c>
    </row>
    <row r="120" spans="1:11">
      <c r="A120" s="78"/>
      <c r="B120" s="81"/>
      <c r="C120" s="81"/>
      <c r="D120" s="81"/>
      <c r="E120" s="81"/>
      <c r="F120" s="81"/>
      <c r="G120" s="81"/>
      <c r="H120" s="81"/>
      <c r="I120" s="81"/>
      <c r="J120" s="81"/>
      <c r="K120" s="81"/>
    </row>
    <row r="121" spans="1:11" ht="15" thickBot="1">
      <c r="A121" s="89" t="s">
        <v>124</v>
      </c>
      <c r="B121" s="90"/>
      <c r="C121" s="90"/>
      <c r="D121" s="90"/>
      <c r="E121" s="90"/>
      <c r="F121" s="90"/>
      <c r="G121" s="90"/>
      <c r="H121" s="90"/>
      <c r="I121" s="90"/>
      <c r="J121" s="90"/>
      <c r="K121" s="90"/>
    </row>
    <row r="122" spans="1:11">
      <c r="A122" s="86" t="s">
        <v>106</v>
      </c>
      <c r="B122" s="87"/>
      <c r="C122" s="87"/>
      <c r="D122" s="87"/>
      <c r="E122" s="87"/>
      <c r="F122" s="87"/>
      <c r="G122" s="87"/>
      <c r="H122" s="87"/>
      <c r="I122" s="87"/>
      <c r="J122" s="87"/>
      <c r="K122" s="87"/>
    </row>
    <row r="123" spans="1:11">
      <c r="A123" s="78" t="s">
        <v>173</v>
      </c>
      <c r="B123" s="81"/>
      <c r="C123" s="81"/>
      <c r="D123" s="81"/>
      <c r="E123" s="81"/>
      <c r="F123" s="81"/>
      <c r="G123" s="81"/>
      <c r="H123" s="81"/>
      <c r="I123" s="81"/>
      <c r="J123" s="81"/>
      <c r="K123" s="81"/>
    </row>
    <row r="124" spans="1:11">
      <c r="A124" s="78" t="s">
        <v>174</v>
      </c>
      <c r="B124" s="81"/>
      <c r="C124" s="81"/>
      <c r="D124" s="81"/>
      <c r="E124" s="81"/>
      <c r="F124" s="81"/>
      <c r="G124" s="81"/>
      <c r="H124" s="81"/>
      <c r="I124" s="81"/>
      <c r="J124" s="81"/>
      <c r="K124" s="81"/>
    </row>
    <row r="125" spans="1:11">
      <c r="A125" s="78" t="s">
        <v>175</v>
      </c>
      <c r="B125" s="81"/>
      <c r="C125" s="81"/>
      <c r="D125" s="81"/>
      <c r="E125" s="81"/>
      <c r="F125" s="81"/>
      <c r="G125" s="81"/>
      <c r="H125" s="81"/>
      <c r="I125" s="81"/>
      <c r="J125" s="81"/>
      <c r="K125" s="81"/>
    </row>
    <row r="126" spans="1:11">
      <c r="A126" s="78" t="s">
        <v>176</v>
      </c>
      <c r="B126" s="81"/>
      <c r="C126" s="81"/>
      <c r="D126" s="81"/>
      <c r="E126" s="81"/>
      <c r="F126" s="81"/>
      <c r="G126" s="81"/>
      <c r="H126" s="81"/>
      <c r="I126" s="81"/>
      <c r="J126" s="81"/>
      <c r="K126" s="81"/>
    </row>
    <row r="127" spans="1:11">
      <c r="A127" s="78" t="s">
        <v>177</v>
      </c>
      <c r="B127" s="81"/>
      <c r="C127" s="81"/>
      <c r="D127" s="81"/>
      <c r="E127" s="81"/>
      <c r="F127" s="81"/>
      <c r="G127" s="81"/>
      <c r="H127" s="81"/>
      <c r="I127" s="81"/>
      <c r="J127" s="81"/>
      <c r="K127" s="81"/>
    </row>
    <row r="128" spans="1:11">
      <c r="A128" s="78" t="s">
        <v>178</v>
      </c>
      <c r="B128" s="81"/>
      <c r="C128" s="81"/>
      <c r="D128" s="81"/>
      <c r="E128" s="81"/>
      <c r="F128" s="81"/>
      <c r="G128" s="81"/>
      <c r="H128" s="81"/>
      <c r="I128" s="81"/>
      <c r="J128" s="81"/>
      <c r="K128" s="81"/>
    </row>
    <row r="129" spans="1:11">
      <c r="A129" s="79" t="s">
        <v>107</v>
      </c>
      <c r="B129" s="80">
        <f>SUM(B123:B127)+((B122-5)*B128)</f>
        <v>0</v>
      </c>
      <c r="C129" s="80">
        <f t="shared" ref="C129" si="91">SUM(C123:C128)</f>
        <v>0</v>
      </c>
      <c r="D129" s="80">
        <f t="shared" ref="D129" si="92">SUM(D123:D128)</f>
        <v>0</v>
      </c>
      <c r="E129" s="80">
        <f t="shared" ref="E129" si="93">SUM(E123:E128)</f>
        <v>0</v>
      </c>
      <c r="F129" s="80">
        <f t="shared" ref="F129" si="94">SUM(F123:F128)</f>
        <v>0</v>
      </c>
      <c r="G129" s="80">
        <f t="shared" ref="G129" si="95">SUM(G123:G128)</f>
        <v>0</v>
      </c>
      <c r="H129" s="80">
        <f t="shared" ref="H129" si="96">SUM(H123:H128)</f>
        <v>0</v>
      </c>
      <c r="I129" s="80">
        <f t="shared" ref="I129" si="97">SUM(I123:I128)</f>
        <v>0</v>
      </c>
      <c r="J129" s="80">
        <f t="shared" ref="J129" si="98">SUM(J123:J128)</f>
        <v>0</v>
      </c>
      <c r="K129" s="80">
        <f t="shared" ref="K129" si="99">SUM(K123:K128)</f>
        <v>0</v>
      </c>
    </row>
    <row r="130" spans="1:11" ht="15" thickBot="1">
      <c r="A130" s="84" t="s">
        <v>110</v>
      </c>
      <c r="B130" s="85">
        <f t="shared" ref="B130:K130" si="100">(B$10+B$11)*B122</f>
        <v>0</v>
      </c>
      <c r="C130" s="85">
        <f t="shared" si="100"/>
        <v>0</v>
      </c>
      <c r="D130" s="85">
        <f t="shared" si="100"/>
        <v>0</v>
      </c>
      <c r="E130" s="85">
        <f t="shared" si="100"/>
        <v>0</v>
      </c>
      <c r="F130" s="85">
        <f t="shared" si="100"/>
        <v>0</v>
      </c>
      <c r="G130" s="85">
        <f t="shared" si="100"/>
        <v>0</v>
      </c>
      <c r="H130" s="85">
        <f t="shared" si="100"/>
        <v>0</v>
      </c>
      <c r="I130" s="85">
        <f t="shared" si="100"/>
        <v>0</v>
      </c>
      <c r="J130" s="85">
        <f t="shared" si="100"/>
        <v>0</v>
      </c>
      <c r="K130" s="85">
        <f t="shared" si="100"/>
        <v>0</v>
      </c>
    </row>
    <row r="131" spans="1:11">
      <c r="A131" s="82" t="s">
        <v>125</v>
      </c>
      <c r="B131" s="83">
        <f t="shared" ref="B131:K131" si="101">SUM(B129+B130)</f>
        <v>0</v>
      </c>
      <c r="C131" s="83">
        <f t="shared" si="101"/>
        <v>0</v>
      </c>
      <c r="D131" s="83">
        <f t="shared" si="101"/>
        <v>0</v>
      </c>
      <c r="E131" s="83">
        <f t="shared" si="101"/>
        <v>0</v>
      </c>
      <c r="F131" s="83">
        <f t="shared" si="101"/>
        <v>0</v>
      </c>
      <c r="G131" s="83">
        <f t="shared" si="101"/>
        <v>0</v>
      </c>
      <c r="H131" s="83">
        <f t="shared" si="101"/>
        <v>0</v>
      </c>
      <c r="I131" s="83">
        <f t="shared" si="101"/>
        <v>0</v>
      </c>
      <c r="J131" s="83">
        <f t="shared" si="101"/>
        <v>0</v>
      </c>
      <c r="K131" s="83">
        <f t="shared" si="101"/>
        <v>0</v>
      </c>
    </row>
    <row r="132" spans="1:11" ht="15" thickBot="1">
      <c r="A132" s="92"/>
      <c r="B132" s="88"/>
      <c r="C132" s="88"/>
      <c r="D132" s="88"/>
      <c r="E132" s="88"/>
      <c r="F132" s="88"/>
      <c r="G132" s="88"/>
      <c r="H132" s="88"/>
      <c r="I132" s="88"/>
      <c r="J132" s="88"/>
      <c r="K132" s="88"/>
    </row>
    <row r="133" spans="1:11">
      <c r="A133" s="82" t="s">
        <v>126</v>
      </c>
      <c r="B133" s="93">
        <f>B21+B33+B45+B57+B69+B81+B93+B105+B117+B129</f>
        <v>0</v>
      </c>
      <c r="C133" s="93">
        <f t="shared" ref="C133:K133" si="102">C21+C33+C45+C57+C69+C81+C93+C105+C117+C129</f>
        <v>0</v>
      </c>
      <c r="D133" s="93">
        <f t="shared" si="102"/>
        <v>0</v>
      </c>
      <c r="E133" s="93">
        <f t="shared" si="102"/>
        <v>0</v>
      </c>
      <c r="F133" s="93">
        <f t="shared" si="102"/>
        <v>0</v>
      </c>
      <c r="G133" s="93">
        <f t="shared" si="102"/>
        <v>0</v>
      </c>
      <c r="H133" s="93">
        <f t="shared" si="102"/>
        <v>0</v>
      </c>
      <c r="I133" s="93">
        <f t="shared" si="102"/>
        <v>0</v>
      </c>
      <c r="J133" s="93">
        <f t="shared" si="102"/>
        <v>0</v>
      </c>
      <c r="K133" s="93">
        <f t="shared" si="102"/>
        <v>0</v>
      </c>
    </row>
    <row r="134" spans="1:11">
      <c r="A134" s="91" t="s">
        <v>109</v>
      </c>
      <c r="B134" s="94" t="e">
        <f>B133/B8</f>
        <v>#DIV/0!</v>
      </c>
      <c r="C134" s="94" t="e">
        <f t="shared" ref="C134:K134" si="103">C133/C8</f>
        <v>#DIV/0!</v>
      </c>
      <c r="D134" s="94" t="e">
        <f t="shared" si="103"/>
        <v>#DIV/0!</v>
      </c>
      <c r="E134" s="94" t="e">
        <f t="shared" si="103"/>
        <v>#DIV/0!</v>
      </c>
      <c r="F134" s="94" t="e">
        <f t="shared" si="103"/>
        <v>#DIV/0!</v>
      </c>
      <c r="G134" s="94" t="e">
        <f t="shared" si="103"/>
        <v>#DIV/0!</v>
      </c>
      <c r="H134" s="94" t="e">
        <f t="shared" si="103"/>
        <v>#DIV/0!</v>
      </c>
      <c r="I134" s="94" t="e">
        <f t="shared" si="103"/>
        <v>#DIV/0!</v>
      </c>
      <c r="J134" s="94" t="e">
        <f t="shared" si="103"/>
        <v>#DIV/0!</v>
      </c>
      <c r="K134" s="94" t="e">
        <f t="shared" si="103"/>
        <v>#DIV/0!</v>
      </c>
    </row>
    <row r="135" spans="1:11" ht="15" thickBot="1">
      <c r="A135" s="96" t="s">
        <v>127</v>
      </c>
      <c r="B135" s="70">
        <f>B22+B34+B46+B58+B70+B82+B94+B106+B118+B130</f>
        <v>0</v>
      </c>
      <c r="C135" s="70">
        <f t="shared" ref="C135:K135" si="104">C22+C34+C46+C58+C70+C82+C94+C106+C118+C130</f>
        <v>0</v>
      </c>
      <c r="D135" s="70">
        <f t="shared" si="104"/>
        <v>0</v>
      </c>
      <c r="E135" s="70">
        <f t="shared" si="104"/>
        <v>0</v>
      </c>
      <c r="F135" s="70">
        <f t="shared" si="104"/>
        <v>0</v>
      </c>
      <c r="G135" s="70">
        <f t="shared" si="104"/>
        <v>0</v>
      </c>
      <c r="H135" s="70">
        <f t="shared" si="104"/>
        <v>0</v>
      </c>
      <c r="I135" s="70">
        <f t="shared" si="104"/>
        <v>0</v>
      </c>
      <c r="J135" s="70">
        <f t="shared" si="104"/>
        <v>0</v>
      </c>
      <c r="K135" s="70">
        <f t="shared" si="104"/>
        <v>0</v>
      </c>
    </row>
    <row r="136" spans="1:11" ht="15" thickBot="1">
      <c r="A136" s="95" t="s">
        <v>187</v>
      </c>
      <c r="B136" s="75">
        <f>B23+B35+B47+B59+B71+B83+B95+B107+B119+B131</f>
        <v>0</v>
      </c>
      <c r="C136" s="75">
        <f t="shared" ref="C136:K136" si="105">C23+C35+C47+C59+C71+C83+C95+C107+C119+C131</f>
        <v>0</v>
      </c>
      <c r="D136" s="75">
        <f t="shared" si="105"/>
        <v>0</v>
      </c>
      <c r="E136" s="75">
        <f t="shared" si="105"/>
        <v>0</v>
      </c>
      <c r="F136" s="75">
        <f t="shared" si="105"/>
        <v>0</v>
      </c>
      <c r="G136" s="75">
        <f t="shared" si="105"/>
        <v>0</v>
      </c>
      <c r="H136" s="75">
        <f t="shared" si="105"/>
        <v>0</v>
      </c>
      <c r="I136" s="75">
        <f t="shared" si="105"/>
        <v>0</v>
      </c>
      <c r="J136" s="75">
        <f t="shared" si="105"/>
        <v>0</v>
      </c>
      <c r="K136" s="75">
        <f t="shared" si="105"/>
        <v>0</v>
      </c>
    </row>
    <row r="137" spans="1:11">
      <c r="A137" s="91"/>
      <c r="B137" s="91"/>
      <c r="C137" s="91"/>
      <c r="D137" s="91"/>
      <c r="E137" s="91"/>
      <c r="F137" s="91"/>
      <c r="G137" s="91"/>
      <c r="H137" s="91"/>
      <c r="I137" s="91"/>
      <c r="J137" s="91"/>
      <c r="K137" s="91"/>
    </row>
    <row r="138" spans="1:11">
      <c r="A138" s="91"/>
      <c r="B138" s="91"/>
      <c r="C138" s="91"/>
      <c r="D138" s="91"/>
      <c r="E138" s="91"/>
      <c r="F138" s="91"/>
      <c r="G138" s="91"/>
      <c r="H138" s="91"/>
      <c r="I138" s="91"/>
      <c r="J138" s="91"/>
      <c r="K138" s="91"/>
    </row>
  </sheetData>
  <sheetProtection sheet="1" objects="1" scenarios="1" selectLockedCells="1"/>
  <mergeCells count="2">
    <mergeCell ref="A2:A3"/>
    <mergeCell ref="A1:K1"/>
  </mergeCells>
  <phoneticPr fontId="6" type="noConversion"/>
  <conditionalFormatting sqref="B134:K136">
    <cfRule type="containsErrors" dxfId="4" priority="1" stopIfTrue="1">
      <formula>ISERROR(B134)</formula>
    </cfRule>
  </conditionalFormatting>
  <pageMargins left="0.7" right="0.7" top="0.75" bottom="0.75" header="0.3" footer="0.3"/>
  <pageSetup paperSize="9" scale="49" orientation="portrait" horizontalDpi="1200" verticalDpi="1200" r:id="rId1"/>
  <rowBreaks count="1" manualBreakCount="1">
    <brk id="72" max="10" man="1"/>
  </rowBreaks>
  <colBreaks count="1" manualBreakCount="1">
    <brk id="11" max="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9EFA-2F2C-44ED-A05E-EA9686BC7F04}">
  <dimension ref="A1:N10"/>
  <sheetViews>
    <sheetView zoomScale="110" zoomScaleNormal="110" workbookViewId="0">
      <selection activeCell="L4" sqref="L4"/>
    </sheetView>
  </sheetViews>
  <sheetFormatPr defaultRowHeight="14.4"/>
  <cols>
    <col min="1" max="1" width="48.88671875" customWidth="1"/>
    <col min="2" max="11" width="12" customWidth="1"/>
  </cols>
  <sheetData>
    <row r="1" spans="1:14" s="1" customFormat="1" ht="54" customHeight="1">
      <c r="A1" s="130" t="s">
        <v>189</v>
      </c>
      <c r="B1" s="130"/>
      <c r="C1" s="130"/>
      <c r="D1" s="130"/>
      <c r="E1" s="130"/>
      <c r="F1" s="130"/>
      <c r="G1" s="130"/>
      <c r="H1" s="130"/>
      <c r="I1" s="130"/>
      <c r="J1" s="130"/>
      <c r="K1" s="130"/>
      <c r="L1" s="37"/>
      <c r="M1" s="37"/>
      <c r="N1" s="37"/>
    </row>
    <row r="2" spans="1:14" s="76" customFormat="1">
      <c r="A2" s="125" t="s">
        <v>55</v>
      </c>
      <c r="B2" s="17" t="s">
        <v>34</v>
      </c>
      <c r="C2" s="17" t="s">
        <v>24</v>
      </c>
      <c r="D2" s="17" t="s">
        <v>25</v>
      </c>
      <c r="E2" s="17" t="s">
        <v>26</v>
      </c>
      <c r="F2" s="17" t="s">
        <v>27</v>
      </c>
      <c r="G2" s="17" t="s">
        <v>28</v>
      </c>
      <c r="H2" s="17" t="s">
        <v>29</v>
      </c>
      <c r="I2" s="17" t="s">
        <v>30</v>
      </c>
      <c r="J2" s="17" t="s">
        <v>31</v>
      </c>
      <c r="K2" s="17" t="s">
        <v>32</v>
      </c>
    </row>
    <row r="3" spans="1:14" s="76" customFormat="1">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4" s="41" customFormat="1">
      <c r="A4" s="13" t="s">
        <v>159</v>
      </c>
      <c r="B4" s="14"/>
      <c r="C4" s="14"/>
      <c r="D4" s="12"/>
      <c r="E4" s="12"/>
      <c r="F4" s="12"/>
      <c r="G4" s="12"/>
      <c r="H4" s="12"/>
      <c r="I4" s="12"/>
      <c r="J4" s="12"/>
      <c r="K4" s="12"/>
    </row>
    <row r="5" spans="1:14">
      <c r="A5" s="98" t="s">
        <v>158</v>
      </c>
      <c r="B5" s="61"/>
      <c r="C5" s="61"/>
      <c r="D5" s="61"/>
      <c r="E5" s="61"/>
      <c r="F5" s="61"/>
      <c r="G5" s="61"/>
      <c r="H5" s="61"/>
      <c r="I5" s="61"/>
      <c r="J5" s="61"/>
      <c r="K5" s="61"/>
    </row>
    <row r="6" spans="1:14">
      <c r="A6" s="39" t="s">
        <v>161</v>
      </c>
      <c r="B6" s="61"/>
      <c r="C6" s="61"/>
      <c r="D6" s="61"/>
      <c r="E6" s="61"/>
      <c r="F6" s="61"/>
      <c r="G6" s="61"/>
      <c r="H6" s="61"/>
      <c r="I6" s="61"/>
      <c r="J6" s="61"/>
      <c r="K6" s="61"/>
    </row>
    <row r="7" spans="1:14">
      <c r="A7" s="39" t="s">
        <v>162</v>
      </c>
      <c r="B7" s="61"/>
      <c r="C7" s="61"/>
      <c r="D7" s="61"/>
      <c r="E7" s="61"/>
      <c r="F7" s="61"/>
      <c r="G7" s="61"/>
      <c r="H7" s="61"/>
      <c r="I7" s="61"/>
      <c r="J7" s="61"/>
      <c r="K7" s="61"/>
    </row>
    <row r="8" spans="1:14">
      <c r="A8" s="39" t="s">
        <v>163</v>
      </c>
      <c r="B8" s="61"/>
      <c r="C8" s="61"/>
      <c r="D8" s="61"/>
      <c r="E8" s="61"/>
      <c r="F8" s="61"/>
      <c r="G8" s="61"/>
      <c r="H8" s="61"/>
      <c r="I8" s="61"/>
      <c r="J8" s="61"/>
      <c r="K8" s="61"/>
    </row>
    <row r="9" spans="1:14" ht="15" thickBot="1">
      <c r="A9" s="60" t="s">
        <v>164</v>
      </c>
      <c r="B9" s="62"/>
      <c r="C9" s="62"/>
      <c r="D9" s="62"/>
      <c r="E9" s="62"/>
      <c r="F9" s="62"/>
      <c r="G9" s="62"/>
      <c r="H9" s="62"/>
      <c r="I9" s="62"/>
      <c r="J9" s="62"/>
      <c r="K9" s="62"/>
    </row>
    <row r="10" spans="1:14" s="43" customFormat="1" ht="15" thickBot="1">
      <c r="A10" s="11" t="s">
        <v>160</v>
      </c>
      <c r="B10" s="35">
        <f>B5*(B6+B7+B8+B9)</f>
        <v>0</v>
      </c>
      <c r="C10" s="35">
        <f t="shared" ref="C10:K10" si="0">C5*(C6+C7+C8+C9)</f>
        <v>0</v>
      </c>
      <c r="D10" s="35">
        <f t="shared" si="0"/>
        <v>0</v>
      </c>
      <c r="E10" s="35">
        <f t="shared" si="0"/>
        <v>0</v>
      </c>
      <c r="F10" s="35">
        <f t="shared" si="0"/>
        <v>0</v>
      </c>
      <c r="G10" s="35">
        <f t="shared" si="0"/>
        <v>0</v>
      </c>
      <c r="H10" s="35">
        <f t="shared" si="0"/>
        <v>0</v>
      </c>
      <c r="I10" s="35">
        <f t="shared" si="0"/>
        <v>0</v>
      </c>
      <c r="J10" s="35">
        <f t="shared" si="0"/>
        <v>0</v>
      </c>
      <c r="K10" s="35">
        <f t="shared" si="0"/>
        <v>0</v>
      </c>
    </row>
  </sheetData>
  <sheetProtection sheet="1" objects="1" scenarios="1" selectLockedCells="1"/>
  <mergeCells count="2">
    <mergeCell ref="A1:K1"/>
    <mergeCell ref="A2:A3"/>
  </mergeCells>
  <pageMargins left="0.7" right="0.7" top="0.75" bottom="0.75" header="0.3" footer="0.3"/>
  <pageSetup paperSize="9" scale="52"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5826-E395-437C-AB77-08E016DA2636}">
  <dimension ref="A1:T73"/>
  <sheetViews>
    <sheetView zoomScale="110" zoomScaleNormal="110" workbookViewId="0">
      <selection activeCell="L4" sqref="L4"/>
    </sheetView>
  </sheetViews>
  <sheetFormatPr defaultRowHeight="14.4"/>
  <cols>
    <col min="1" max="1" width="48.88671875" customWidth="1"/>
    <col min="2" max="11" width="12" customWidth="1"/>
    <col min="19" max="19" width="25.44140625" customWidth="1"/>
    <col min="20" max="20" width="30.109375" customWidth="1"/>
  </cols>
  <sheetData>
    <row r="1" spans="1:14" s="1" customFormat="1" ht="54" customHeight="1">
      <c r="A1" s="130" t="s">
        <v>190</v>
      </c>
      <c r="B1" s="130"/>
      <c r="C1" s="130"/>
      <c r="D1" s="130"/>
      <c r="E1" s="130"/>
      <c r="F1" s="130"/>
      <c r="G1" s="130"/>
      <c r="H1" s="130"/>
      <c r="I1" s="130"/>
      <c r="J1" s="130"/>
      <c r="K1" s="130"/>
      <c r="L1" s="37"/>
      <c r="M1" s="37"/>
      <c r="N1" s="37"/>
    </row>
    <row r="2" spans="1:14" s="76" customFormat="1">
      <c r="A2" s="125" t="s">
        <v>55</v>
      </c>
      <c r="B2" s="17" t="s">
        <v>34</v>
      </c>
      <c r="C2" s="17" t="s">
        <v>24</v>
      </c>
      <c r="D2" s="17" t="s">
        <v>25</v>
      </c>
      <c r="E2" s="17" t="s">
        <v>26</v>
      </c>
      <c r="F2" s="17" t="s">
        <v>27</v>
      </c>
      <c r="G2" s="17" t="s">
        <v>28</v>
      </c>
      <c r="H2" s="17" t="s">
        <v>29</v>
      </c>
      <c r="I2" s="17" t="s">
        <v>30</v>
      </c>
      <c r="J2" s="17" t="s">
        <v>31</v>
      </c>
      <c r="K2" s="17" t="s">
        <v>32</v>
      </c>
    </row>
    <row r="3" spans="1:14" s="76" customFormat="1">
      <c r="A3" s="127"/>
      <c r="B3" s="17" t="str">
        <f>'Budget &amp; utfall'!D6</f>
        <v>Datum</v>
      </c>
      <c r="C3" s="17" t="str">
        <f>'Budget &amp; utfall'!E6</f>
        <v>Datum</v>
      </c>
      <c r="D3" s="17" t="str">
        <f>'Budget &amp; utfall'!F6</f>
        <v>Datum</v>
      </c>
      <c r="E3" s="111" t="str">
        <f>'Budget &amp; utfall'!G6</f>
        <v>Datum</v>
      </c>
      <c r="F3" s="17" t="str">
        <f>'Budget &amp; utfall'!H6</f>
        <v>Datum</v>
      </c>
      <c r="G3" s="17" t="str">
        <f>'Budget &amp; utfall'!I6</f>
        <v>Datum</v>
      </c>
      <c r="H3" s="17" t="str">
        <f>'Budget &amp; utfall'!J6</f>
        <v>Datum</v>
      </c>
      <c r="I3" s="17" t="str">
        <f>'Budget &amp; utfall'!K6</f>
        <v>Datum</v>
      </c>
      <c r="J3" s="17" t="str">
        <f>'Budget &amp; utfall'!L6</f>
        <v>Datum</v>
      </c>
      <c r="K3" s="17" t="str">
        <f>'Budget &amp; utfall'!M6</f>
        <v>Datum</v>
      </c>
    </row>
    <row r="4" spans="1:14" s="41" customFormat="1">
      <c r="A4" s="13" t="s">
        <v>135</v>
      </c>
      <c r="B4" s="14"/>
      <c r="C4" s="14"/>
      <c r="D4" s="12"/>
      <c r="E4" s="12"/>
      <c r="F4" s="12"/>
      <c r="G4" s="12"/>
      <c r="H4" s="12"/>
      <c r="I4" s="12"/>
      <c r="J4" s="12"/>
      <c r="K4" s="12"/>
    </row>
    <row r="5" spans="1:14">
      <c r="A5" s="39" t="s">
        <v>183</v>
      </c>
      <c r="B5" s="61"/>
      <c r="C5" s="61"/>
      <c r="D5" s="61"/>
      <c r="E5" s="61"/>
      <c r="F5" s="61"/>
      <c r="G5" s="61"/>
      <c r="H5" s="61"/>
      <c r="I5" s="61"/>
      <c r="J5" s="61"/>
      <c r="K5" s="61"/>
    </row>
    <row r="6" spans="1:14">
      <c r="A6" s="39" t="s">
        <v>151</v>
      </c>
      <c r="B6" s="61"/>
      <c r="C6" s="61"/>
      <c r="D6" s="61"/>
      <c r="E6" s="61"/>
      <c r="F6" s="61"/>
      <c r="G6" s="61"/>
      <c r="H6" s="61"/>
      <c r="I6" s="61"/>
      <c r="J6" s="61"/>
      <c r="K6" s="61"/>
    </row>
    <row r="7" spans="1:14">
      <c r="A7" s="39" t="s">
        <v>153</v>
      </c>
      <c r="B7" s="61"/>
      <c r="C7" s="61"/>
      <c r="D7" s="61"/>
      <c r="E7" s="61"/>
      <c r="F7" s="61"/>
      <c r="G7" s="61"/>
      <c r="H7" s="61"/>
      <c r="I7" s="61"/>
      <c r="J7" s="61"/>
      <c r="K7" s="61"/>
    </row>
    <row r="8" spans="1:14">
      <c r="A8" s="39" t="s">
        <v>134</v>
      </c>
      <c r="B8" s="61"/>
      <c r="C8" s="61"/>
      <c r="D8" s="61"/>
      <c r="E8" s="61"/>
      <c r="F8" s="61"/>
      <c r="G8" s="61"/>
      <c r="H8" s="61"/>
      <c r="I8" s="61"/>
      <c r="J8" s="61"/>
      <c r="K8" s="61"/>
    </row>
    <row r="9" spans="1:14">
      <c r="A9" s="39" t="s">
        <v>152</v>
      </c>
      <c r="B9" s="61"/>
      <c r="C9" s="61"/>
      <c r="D9" s="61"/>
      <c r="E9" s="61"/>
      <c r="F9" s="61"/>
      <c r="G9" s="61"/>
      <c r="H9" s="61"/>
      <c r="I9" s="61"/>
      <c r="J9" s="61"/>
      <c r="K9" s="61"/>
    </row>
    <row r="10" spans="1:14" ht="15" thickBot="1">
      <c r="A10" s="60" t="s">
        <v>157</v>
      </c>
      <c r="B10" s="62"/>
      <c r="C10" s="62"/>
      <c r="D10" s="62"/>
      <c r="E10" s="62"/>
      <c r="F10" s="62"/>
      <c r="G10" s="62"/>
      <c r="H10" s="62"/>
      <c r="I10" s="62"/>
      <c r="J10" s="62"/>
      <c r="K10" s="62"/>
    </row>
    <row r="11" spans="1:14" s="38" customFormat="1" ht="13.95" customHeight="1" thickBot="1">
      <c r="A11" s="108" t="s">
        <v>155</v>
      </c>
      <c r="B11" s="109">
        <f t="shared" ref="B11:D11" si="0">(B5*B6)+B7+B8+B9+B10</f>
        <v>0</v>
      </c>
      <c r="C11" s="109">
        <f t="shared" si="0"/>
        <v>0</v>
      </c>
      <c r="D11" s="109">
        <f t="shared" si="0"/>
        <v>0</v>
      </c>
      <c r="E11" s="109">
        <f>(E5*E6)+E7+E8+E9+E10</f>
        <v>0</v>
      </c>
      <c r="F11" s="109">
        <f t="shared" ref="F11" si="1">(F5*F6)+F7+F8+F9+F10</f>
        <v>0</v>
      </c>
      <c r="G11" s="109">
        <f t="shared" ref="G11" si="2">(G5*G6)+G7+G8+G9+G10</f>
        <v>0</v>
      </c>
      <c r="H11" s="109">
        <f t="shared" ref="H11:I11" si="3">(H5*H6)+H7+H8+H9+H10</f>
        <v>0</v>
      </c>
      <c r="I11" s="109">
        <f t="shared" si="3"/>
        <v>0</v>
      </c>
      <c r="J11" s="109">
        <f t="shared" ref="J11" si="4">(J5*J6)+J7+J8+J9+J10</f>
        <v>0</v>
      </c>
      <c r="K11" s="109">
        <f t="shared" ref="K11" si="5">(K5*K6)+K7+K8+K9+K10</f>
        <v>0</v>
      </c>
    </row>
    <row r="12" spans="1:14">
      <c r="A12" s="102"/>
      <c r="B12" s="103"/>
      <c r="C12" s="103"/>
      <c r="D12" s="103"/>
      <c r="E12" s="103"/>
      <c r="F12" s="103"/>
      <c r="G12" s="103"/>
      <c r="H12" s="103"/>
      <c r="I12" s="103"/>
      <c r="J12" s="103"/>
      <c r="K12" s="103"/>
    </row>
    <row r="13" spans="1:14" s="41" customFormat="1">
      <c r="A13" s="13" t="s">
        <v>185</v>
      </c>
      <c r="B13" s="14"/>
      <c r="C13" s="14"/>
      <c r="D13" s="12"/>
      <c r="E13" s="12"/>
      <c r="F13" s="12"/>
      <c r="G13" s="12"/>
      <c r="H13" s="12"/>
      <c r="I13" s="12"/>
      <c r="J13" s="12"/>
      <c r="K13" s="12"/>
    </row>
    <row r="14" spans="1:14">
      <c r="A14" s="98" t="s">
        <v>184</v>
      </c>
      <c r="B14" s="61"/>
      <c r="C14" s="61"/>
      <c r="D14" s="61"/>
      <c r="E14" s="61"/>
      <c r="F14" s="61"/>
      <c r="G14" s="61"/>
      <c r="H14" s="61"/>
      <c r="I14" s="61"/>
      <c r="J14" s="61"/>
      <c r="K14" s="61"/>
    </row>
    <row r="15" spans="1:14" ht="15" thickBot="1">
      <c r="A15" s="60" t="s">
        <v>133</v>
      </c>
      <c r="B15" s="62"/>
      <c r="C15" s="62"/>
      <c r="D15" s="62"/>
      <c r="E15" s="62"/>
      <c r="F15" s="62"/>
      <c r="G15" s="62"/>
      <c r="H15" s="62"/>
      <c r="I15" s="62"/>
      <c r="J15" s="62"/>
      <c r="K15" s="62"/>
    </row>
    <row r="16" spans="1:14" s="43" customFormat="1" ht="15" thickBot="1">
      <c r="A16" s="108" t="s">
        <v>186</v>
      </c>
      <c r="B16" s="109">
        <f>B14*B15</f>
        <v>0</v>
      </c>
      <c r="C16" s="109">
        <f t="shared" ref="C16" si="6">C14*C15</f>
        <v>0</v>
      </c>
      <c r="D16" s="109">
        <f t="shared" ref="D16" si="7">D14*D15</f>
        <v>0</v>
      </c>
      <c r="E16" s="109">
        <f t="shared" ref="E16" si="8">E14*E15</f>
        <v>0</v>
      </c>
      <c r="F16" s="109">
        <f t="shared" ref="F16" si="9">F14*F15</f>
        <v>0</v>
      </c>
      <c r="G16" s="109">
        <f t="shared" ref="G16" si="10">G14*G15</f>
        <v>0</v>
      </c>
      <c r="H16" s="109">
        <f t="shared" ref="H16" si="11">H14*H15</f>
        <v>0</v>
      </c>
      <c r="I16" s="109">
        <f t="shared" ref="I16" si="12">I14*I15</f>
        <v>0</v>
      </c>
      <c r="J16" s="109">
        <f t="shared" ref="J16" si="13">J14*J15</f>
        <v>0</v>
      </c>
      <c r="K16" s="109">
        <f t="shared" ref="K16" si="14">K14*K15</f>
        <v>0</v>
      </c>
    </row>
    <row r="17" spans="1:11">
      <c r="A17" s="102"/>
      <c r="B17" s="103"/>
      <c r="C17" s="103"/>
      <c r="D17" s="103"/>
      <c r="E17" s="103"/>
      <c r="F17" s="103"/>
      <c r="G17" s="103"/>
      <c r="H17" s="103"/>
      <c r="I17" s="103"/>
      <c r="J17" s="103"/>
      <c r="K17" s="103"/>
    </row>
    <row r="18" spans="1:11" s="41" customFormat="1">
      <c r="A18" s="13" t="s">
        <v>145</v>
      </c>
      <c r="B18" s="14"/>
      <c r="C18" s="14"/>
      <c r="D18" s="12"/>
      <c r="E18" s="12"/>
      <c r="F18" s="12"/>
      <c r="G18" s="12"/>
      <c r="H18" s="12"/>
      <c r="I18" s="12"/>
      <c r="J18" s="12"/>
      <c r="K18" s="12"/>
    </row>
    <row r="19" spans="1:11">
      <c r="A19" s="98" t="s">
        <v>139</v>
      </c>
      <c r="B19" s="61"/>
      <c r="C19" s="61"/>
      <c r="D19" s="61"/>
      <c r="E19" s="61"/>
      <c r="F19" s="61"/>
      <c r="G19" s="61"/>
      <c r="H19" s="61"/>
      <c r="I19" s="61"/>
      <c r="J19" s="61"/>
      <c r="K19" s="61"/>
    </row>
    <row r="20" spans="1:11">
      <c r="A20" s="98" t="s">
        <v>136</v>
      </c>
      <c r="B20" s="61"/>
      <c r="C20" s="61"/>
      <c r="D20" s="61"/>
      <c r="E20" s="61"/>
      <c r="F20" s="61"/>
      <c r="G20" s="61"/>
      <c r="H20" s="61"/>
      <c r="I20" s="61"/>
      <c r="J20" s="61"/>
      <c r="K20" s="61"/>
    </row>
    <row r="21" spans="1:11">
      <c r="A21" s="101" t="s">
        <v>146</v>
      </c>
      <c r="B21" s="40">
        <f>B19*B20</f>
        <v>0</v>
      </c>
      <c r="C21" s="40">
        <f t="shared" ref="C21:K21" si="15">C19*C20</f>
        <v>0</v>
      </c>
      <c r="D21" s="40">
        <f t="shared" si="15"/>
        <v>0</v>
      </c>
      <c r="E21" s="40">
        <f t="shared" si="15"/>
        <v>0</v>
      </c>
      <c r="F21" s="40">
        <f t="shared" si="15"/>
        <v>0</v>
      </c>
      <c r="G21" s="40">
        <f t="shared" si="15"/>
        <v>0</v>
      </c>
      <c r="H21" s="40">
        <f t="shared" si="15"/>
        <v>0</v>
      </c>
      <c r="I21" s="40">
        <f t="shared" si="15"/>
        <v>0</v>
      </c>
      <c r="J21" s="40">
        <f t="shared" si="15"/>
        <v>0</v>
      </c>
      <c r="K21" s="40">
        <f t="shared" si="15"/>
        <v>0</v>
      </c>
    </row>
    <row r="22" spans="1:11">
      <c r="A22" s="98" t="s">
        <v>140</v>
      </c>
      <c r="B22" s="61"/>
      <c r="C22" s="61"/>
      <c r="D22" s="61"/>
      <c r="E22" s="61"/>
      <c r="F22" s="61"/>
      <c r="G22" s="61"/>
      <c r="H22" s="61"/>
      <c r="I22" s="61"/>
      <c r="J22" s="61"/>
      <c r="K22" s="61"/>
    </row>
    <row r="23" spans="1:11">
      <c r="A23" s="98" t="s">
        <v>137</v>
      </c>
      <c r="B23" s="61"/>
      <c r="C23" s="61"/>
      <c r="D23" s="61"/>
      <c r="E23" s="61"/>
      <c r="F23" s="61"/>
      <c r="G23" s="61"/>
      <c r="H23" s="61"/>
      <c r="I23" s="61"/>
      <c r="J23" s="61"/>
      <c r="K23" s="61"/>
    </row>
    <row r="24" spans="1:11">
      <c r="A24" s="101" t="s">
        <v>147</v>
      </c>
      <c r="B24" s="40">
        <f>B22*B23</f>
        <v>0</v>
      </c>
      <c r="C24" s="40">
        <f t="shared" ref="C24" si="16">C22*C23</f>
        <v>0</v>
      </c>
      <c r="D24" s="40">
        <f t="shared" ref="D24" si="17">D22*D23</f>
        <v>0</v>
      </c>
      <c r="E24" s="40">
        <f t="shared" ref="E24" si="18">E22*E23</f>
        <v>0</v>
      </c>
      <c r="F24" s="40">
        <f t="shared" ref="F24" si="19">F22*F23</f>
        <v>0</v>
      </c>
      <c r="G24" s="40">
        <f t="shared" ref="G24" si="20">G22*G23</f>
        <v>0</v>
      </c>
      <c r="H24" s="40">
        <f t="shared" ref="H24" si="21">H22*H23</f>
        <v>0</v>
      </c>
      <c r="I24" s="40">
        <f t="shared" ref="I24" si="22">I22*I23</f>
        <v>0</v>
      </c>
      <c r="J24" s="40">
        <f t="shared" ref="J24" si="23">J22*J23</f>
        <v>0</v>
      </c>
      <c r="K24" s="40">
        <f t="shared" ref="K24" si="24">K22*K23</f>
        <v>0</v>
      </c>
    </row>
    <row r="25" spans="1:11">
      <c r="A25" s="98" t="s">
        <v>141</v>
      </c>
      <c r="B25" s="61"/>
      <c r="C25" s="61"/>
      <c r="D25" s="61"/>
      <c r="E25" s="61"/>
      <c r="F25" s="61"/>
      <c r="G25" s="61"/>
      <c r="H25" s="61"/>
      <c r="I25" s="61"/>
      <c r="J25" s="61"/>
      <c r="K25" s="61"/>
    </row>
    <row r="26" spans="1:11">
      <c r="A26" s="98" t="s">
        <v>138</v>
      </c>
      <c r="B26" s="61"/>
      <c r="C26" s="61"/>
      <c r="D26" s="61"/>
      <c r="E26" s="61"/>
      <c r="F26" s="61"/>
      <c r="G26" s="61"/>
      <c r="H26" s="61"/>
      <c r="I26" s="61"/>
      <c r="J26" s="61"/>
      <c r="K26" s="61"/>
    </row>
    <row r="27" spans="1:11">
      <c r="A27" s="101" t="s">
        <v>148</v>
      </c>
      <c r="B27" s="40">
        <f>B25*B26</f>
        <v>0</v>
      </c>
      <c r="C27" s="40">
        <f t="shared" ref="C27" si="25">C25*C26</f>
        <v>0</v>
      </c>
      <c r="D27" s="40">
        <f t="shared" ref="D27" si="26">D25*D26</f>
        <v>0</v>
      </c>
      <c r="E27" s="40">
        <f t="shared" ref="E27" si="27">E25*E26</f>
        <v>0</v>
      </c>
      <c r="F27" s="40">
        <f t="shared" ref="F27" si="28">F25*F26</f>
        <v>0</v>
      </c>
      <c r="G27" s="40">
        <f t="shared" ref="G27" si="29">G25*G26</f>
        <v>0</v>
      </c>
      <c r="H27" s="40">
        <f t="shared" ref="H27" si="30">H25*H26</f>
        <v>0</v>
      </c>
      <c r="I27" s="40">
        <f t="shared" ref="I27" si="31">I25*I26</f>
        <v>0</v>
      </c>
      <c r="J27" s="40">
        <f t="shared" ref="J27" si="32">J25*J26</f>
        <v>0</v>
      </c>
      <c r="K27" s="40">
        <f t="shared" ref="K27" si="33">K25*K26</f>
        <v>0</v>
      </c>
    </row>
    <row r="28" spans="1:11">
      <c r="A28" s="98" t="s">
        <v>150</v>
      </c>
      <c r="B28" s="40">
        <f>(B21+B24+B27)*$A$29</f>
        <v>0</v>
      </c>
      <c r="C28" s="40">
        <f t="shared" ref="C28:K28" si="34">(C21+C24+C27)*$A$29</f>
        <v>0</v>
      </c>
      <c r="D28" s="40">
        <f t="shared" si="34"/>
        <v>0</v>
      </c>
      <c r="E28" s="40">
        <f t="shared" si="34"/>
        <v>0</v>
      </c>
      <c r="F28" s="40">
        <f t="shared" si="34"/>
        <v>0</v>
      </c>
      <c r="G28" s="40">
        <f t="shared" si="34"/>
        <v>0</v>
      </c>
      <c r="H28" s="40">
        <f t="shared" si="34"/>
        <v>0</v>
      </c>
      <c r="I28" s="40">
        <f t="shared" si="34"/>
        <v>0</v>
      </c>
      <c r="J28" s="40">
        <f t="shared" si="34"/>
        <v>0</v>
      </c>
      <c r="K28" s="40">
        <f t="shared" si="34"/>
        <v>0</v>
      </c>
    </row>
    <row r="29" spans="1:11" ht="15" thickBot="1">
      <c r="A29" s="107">
        <v>0.31419999999999998</v>
      </c>
      <c r="B29" s="61"/>
      <c r="C29" s="61"/>
      <c r="D29" s="61"/>
      <c r="E29" s="61"/>
      <c r="F29" s="61"/>
      <c r="G29" s="61"/>
      <c r="H29" s="61"/>
      <c r="I29" s="61"/>
      <c r="J29" s="61"/>
      <c r="K29" s="61"/>
    </row>
    <row r="30" spans="1:11" s="43" customFormat="1" ht="15" thickBot="1">
      <c r="A30" s="108" t="s">
        <v>167</v>
      </c>
      <c r="B30" s="109">
        <f>B21+B24+B27+B28</f>
        <v>0</v>
      </c>
      <c r="C30" s="109">
        <f t="shared" ref="C30:K30" si="35">C21+C24+C27+C28</f>
        <v>0</v>
      </c>
      <c r="D30" s="109">
        <f t="shared" si="35"/>
        <v>0</v>
      </c>
      <c r="E30" s="109">
        <f t="shared" si="35"/>
        <v>0</v>
      </c>
      <c r="F30" s="109">
        <f t="shared" si="35"/>
        <v>0</v>
      </c>
      <c r="G30" s="109">
        <f t="shared" si="35"/>
        <v>0</v>
      </c>
      <c r="H30" s="109">
        <f t="shared" si="35"/>
        <v>0</v>
      </c>
      <c r="I30" s="109">
        <f t="shared" si="35"/>
        <v>0</v>
      </c>
      <c r="J30" s="109">
        <f t="shared" si="35"/>
        <v>0</v>
      </c>
      <c r="K30" s="109">
        <f t="shared" si="35"/>
        <v>0</v>
      </c>
    </row>
    <row r="31" spans="1:11">
      <c r="A31" s="104"/>
      <c r="B31" s="104"/>
      <c r="C31" s="104"/>
      <c r="D31" s="104"/>
      <c r="E31" s="104"/>
      <c r="F31" s="104"/>
      <c r="G31" s="104"/>
      <c r="H31" s="104"/>
      <c r="I31" s="104"/>
      <c r="J31" s="104"/>
      <c r="K31" s="104"/>
    </row>
    <row r="32" spans="1:11" ht="25.2" customHeight="1">
      <c r="A32" s="131" t="s">
        <v>156</v>
      </c>
      <c r="B32" s="131"/>
      <c r="C32" s="131"/>
      <c r="D32" s="131"/>
      <c r="E32" s="131"/>
      <c r="F32" s="131"/>
      <c r="G32" s="131"/>
      <c r="H32" s="131"/>
      <c r="I32" s="131"/>
      <c r="J32" s="131"/>
      <c r="K32" s="131"/>
    </row>
    <row r="33" spans="1:11">
      <c r="A33" s="98" t="s">
        <v>142</v>
      </c>
      <c r="B33" s="61"/>
      <c r="C33" s="61"/>
      <c r="D33" s="61"/>
      <c r="E33" s="61"/>
      <c r="F33" s="61"/>
      <c r="G33" s="61"/>
      <c r="H33" s="61"/>
      <c r="I33" s="61"/>
      <c r="J33" s="61"/>
      <c r="K33" s="61"/>
    </row>
    <row r="34" spans="1:11">
      <c r="A34" s="98" t="s">
        <v>143</v>
      </c>
      <c r="B34" s="61"/>
      <c r="C34" s="61"/>
      <c r="D34" s="61"/>
      <c r="E34" s="61"/>
      <c r="F34" s="61"/>
      <c r="G34" s="61"/>
      <c r="H34" s="61"/>
      <c r="I34" s="61"/>
      <c r="J34" s="61"/>
      <c r="K34" s="61"/>
    </row>
    <row r="35" spans="1:11">
      <c r="A35" s="98" t="s">
        <v>144</v>
      </c>
      <c r="B35" s="61"/>
      <c r="C35" s="61"/>
      <c r="D35" s="61"/>
      <c r="E35" s="61"/>
      <c r="F35" s="61"/>
      <c r="G35" s="61"/>
      <c r="H35" s="61"/>
      <c r="I35" s="61"/>
      <c r="J35" s="61"/>
      <c r="K35" s="61"/>
    </row>
    <row r="36" spans="1:11">
      <c r="A36" s="105" t="s">
        <v>149</v>
      </c>
      <c r="B36" s="106">
        <f>B21+B24+B27-B33-B34-B35</f>
        <v>0</v>
      </c>
      <c r="C36" s="106">
        <f t="shared" ref="C36:K36" si="36">C21+C24+C27-C33-C34-C35</f>
        <v>0</v>
      </c>
      <c r="D36" s="106">
        <f t="shared" si="36"/>
        <v>0</v>
      </c>
      <c r="E36" s="106">
        <f t="shared" si="36"/>
        <v>0</v>
      </c>
      <c r="F36" s="106">
        <f t="shared" si="36"/>
        <v>0</v>
      </c>
      <c r="G36" s="106">
        <f t="shared" si="36"/>
        <v>0</v>
      </c>
      <c r="H36" s="106">
        <f t="shared" si="36"/>
        <v>0</v>
      </c>
      <c r="I36" s="106">
        <f t="shared" si="36"/>
        <v>0</v>
      </c>
      <c r="J36" s="106">
        <f t="shared" si="36"/>
        <v>0</v>
      </c>
      <c r="K36" s="106">
        <f t="shared" si="36"/>
        <v>0</v>
      </c>
    </row>
    <row r="37" spans="1:11">
      <c r="A37" s="99"/>
      <c r="B37" s="100"/>
      <c r="C37" s="100"/>
      <c r="D37" s="100"/>
      <c r="E37" s="100"/>
      <c r="F37" s="100"/>
      <c r="G37" s="100"/>
      <c r="H37" s="100"/>
      <c r="I37" s="100"/>
      <c r="J37" s="100"/>
      <c r="K37" s="100"/>
    </row>
    <row r="64" spans="20:20">
      <c r="T64">
        <f>T65*210</f>
        <v>2100</v>
      </c>
    </row>
    <row r="65" spans="20:20">
      <c r="T65">
        <v>10</v>
      </c>
    </row>
    <row r="66" spans="20:20">
      <c r="T66">
        <f>T67*250</f>
        <v>0</v>
      </c>
    </row>
    <row r="67" spans="20:20">
      <c r="T67">
        <v>0</v>
      </c>
    </row>
    <row r="68" spans="20:20" ht="14.4" customHeight="1">
      <c r="T68">
        <f>T69*15</f>
        <v>750</v>
      </c>
    </row>
    <row r="69" spans="20:20">
      <c r="T69">
        <v>50</v>
      </c>
    </row>
    <row r="70" spans="20:20">
      <c r="T70">
        <v>0</v>
      </c>
    </row>
    <row r="71" spans="20:20">
      <c r="T71">
        <v>3000</v>
      </c>
    </row>
    <row r="72" spans="20:20">
      <c r="T72">
        <v>1000</v>
      </c>
    </row>
    <row r="73" spans="20:20">
      <c r="T73">
        <f>T64+T68+T66+T70+T71+T72</f>
        <v>6850</v>
      </c>
    </row>
  </sheetData>
  <sheetProtection sheet="1" objects="1" scenarios="1" selectLockedCells="1"/>
  <mergeCells count="3">
    <mergeCell ref="A1:K1"/>
    <mergeCell ref="A2:A3"/>
    <mergeCell ref="A32:K32"/>
  </mergeCells>
  <conditionalFormatting sqref="B36:K36">
    <cfRule type="cellIs" dxfId="3" priority="1" operator="equal">
      <formula>0</formula>
    </cfRule>
    <cfRule type="cellIs" dxfId="2" priority="2" operator="equal">
      <formula>" -   "</formula>
    </cfRule>
    <cfRule type="cellIs" dxfId="1" priority="3" operator="lessThan">
      <formula>0</formula>
    </cfRule>
    <cfRule type="cellIs" dxfId="0" priority="4" operator="greaterThan">
      <formula>0</formula>
    </cfRule>
  </conditionalFormatting>
  <pageMargins left="0.7" right="0.7" top="0.75" bottom="0.75" header="0.3" footer="0.3"/>
  <pageSetup paperSize="9" scale="52" orientation="portrait" horizontalDpi="1200" verticalDpi="1200" r:id="rId1"/>
  <colBreaks count="1" manualBreakCount="1">
    <brk id="11"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Budget &amp; utfall</vt:lpstr>
      <vt:lpstr>Uppstallning (3170 &amp; 4170)</vt:lpstr>
      <vt:lpstr>Arvode domare (konto 4150)</vt:lpstr>
      <vt:lpstr>Veterinäravgift (3154 &amp; 4154)  </vt:lpstr>
      <vt:lpstr>Priser (konto 4120)</vt:lpstr>
      <vt:lpstr>Kiosk café  funktionärer (4512)</vt:lpstr>
      <vt:lpstr>Ridbanor (konto 5621, 5071+lön)</vt:lpstr>
      <vt:lpstr>'Budget &amp; utfall'!Utskriftsområde</vt:lpstr>
      <vt:lpstr>'Priser (konto 4120)'!Utskriftsområde</vt:lpstr>
      <vt:lpstr>'Ridbanor (konto 5621, 5071+lön)'!Utskriftsområde</vt:lpstr>
      <vt:lpstr>'Uppstallning (3170 &amp; 4170)'!Utskriftsområde</vt:lpstr>
      <vt:lpstr>'Veterinäravgift (3154 &amp; 4154)  '!Utskriftsområde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Seger</dc:creator>
  <cp:lastModifiedBy>Karin Seger</cp:lastModifiedBy>
  <cp:lastPrinted>2022-05-05T13:35:56Z</cp:lastPrinted>
  <dcterms:created xsi:type="dcterms:W3CDTF">2021-11-23T08:55:45Z</dcterms:created>
  <dcterms:modified xsi:type="dcterms:W3CDTF">2022-05-30T07:49:23Z</dcterms:modified>
</cp:coreProperties>
</file>